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40" windowHeight="8520" tabRatio="584" firstSheet="2" activeTab="2"/>
  </bookViews>
  <sheets>
    <sheet name="2014 рез-ты оценки 4,11" sheetId="1" r:id="rId1"/>
    <sheet name="2014 рез-ты оценки 3.2." sheetId="2" r:id="rId2"/>
    <sheet name="2017 оценка потребности" sheetId="3" r:id="rId3"/>
    <sheet name="2017оценочная стоимость муници" sheetId="4" r:id="rId4"/>
    <sheet name="2013" sheetId="5" r:id="rId5"/>
    <sheet name="Лист2" sheetId="6" r:id="rId6"/>
    <sheet name="2012" sheetId="7" r:id="rId7"/>
  </sheets>
  <definedNames>
    <definedName name="_xlnm.Print_Titles" localSheetId="6">'2012'!$6:$6</definedName>
    <definedName name="_xlnm.Print_Titles" localSheetId="4">'2013'!$6:$6</definedName>
    <definedName name="_xlnm.Print_Titles" localSheetId="1">'2014 рез-ты оценки 3.2.'!$6:$6</definedName>
    <definedName name="_xlnm.Print_Titles" localSheetId="0">'2014 рез-ты оценки 4,11'!$6:$6</definedName>
    <definedName name="_xlnm.Print_Titles" localSheetId="2">'2017 оценка потребности'!$6:$6</definedName>
    <definedName name="_xlnm.Print_Titles" localSheetId="3">'2017оценочная стоимость муници'!$6:$6</definedName>
    <definedName name="_xlnm.Print_Titles" localSheetId="5">'Лист2'!$7:$7</definedName>
    <definedName name="_xlnm.Print_Area" localSheetId="5">'Лист2'!$A$1:$R$14</definedName>
  </definedNames>
  <calcPr fullCalcOnLoad="1"/>
</workbook>
</file>

<file path=xl/sharedStrings.xml><?xml version="1.0" encoding="utf-8"?>
<sst xmlns="http://schemas.openxmlformats.org/spreadsheetml/2006/main" count="543" uniqueCount="140">
  <si>
    <t>1</t>
  </si>
  <si>
    <t>Потребность и фактические объемы оказания услуг</t>
  </si>
  <si>
    <t>Потребность и оценка фактического объема оказания муниципальных услуг в текущем финансовом году 2009</t>
  </si>
  <si>
    <t>Потребность в оказании муниципальных услуг в натуральном и стоимостном выражении на очередной финансовый год и плановый период</t>
  </si>
  <si>
    <t>Оценка оказания</t>
  </si>
  <si>
    <t>Оценка потребности в оказании муниципальных услуг на очередной финансовый год и плановый период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</si>
  <si>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</si>
  <si>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</si>
  <si>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</si>
  <si>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</si>
  <si>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</si>
  <si>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</si>
  <si>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</si>
  <si>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</si>
  <si>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</si>
  <si>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</si>
  <si>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</si>
  <si>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</si>
  <si>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X</t>
  </si>
  <si>
    <t>Наименование муниципальной услуги</t>
  </si>
  <si>
    <t>1. Образование</t>
  </si>
  <si>
    <t>стоимостной показатель</t>
  </si>
  <si>
    <t>натуральный показатель</t>
  </si>
  <si>
    <t>Отклонение в 2009 году в %%</t>
  </si>
  <si>
    <t>ИТОГО по разделу Образование</t>
  </si>
  <si>
    <t>Очередной финансовый год 2011</t>
  </si>
  <si>
    <t>1-й год планового периода 2012</t>
  </si>
  <si>
    <t>2-й год планового периода 2013</t>
  </si>
  <si>
    <t>Отклонение в 2010 году в %%</t>
  </si>
  <si>
    <t>Потребность и оценка фактического объема оказания муниципальных услуг в текущем финансовом году 2010</t>
  </si>
  <si>
    <t>Потребность и оценка фактического объема оказания муниципальных услуг в текущем финансовом году 2008</t>
  </si>
  <si>
    <t>Отклонение в 2008 году в %%</t>
  </si>
  <si>
    <t>2</t>
  </si>
  <si>
    <t>3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</si>
  <si>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</si>
  <si>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</si>
  <si>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</si>
  <si>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</si>
  <si>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</si>
  <si>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</si>
  <si>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</si>
  <si>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</si>
  <si>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</si>
  <si>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</si>
  <si>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1701;2523</t>
  </si>
  <si>
    <t xml:space="preserve"> Совокупная оценка потребности в предоставлении муниципальных услуг в в сфере образования в  натуральном и стоимостном выражении на очередной финансовый год и плановый период 2013</t>
  </si>
  <si>
    <t>Потребность и оценка фактического объема оказания муниципальных услуг в текущем финансовом году 2011</t>
  </si>
  <si>
    <t>Оценка потребности в предоставлении муниципальных услуг на предстоящий 2013 год</t>
  </si>
  <si>
    <t>оценка факта</t>
  </si>
  <si>
    <t>Потребности  и фактические объемы предоставления муниципальных услуг в текущем 2012 году и плановый период</t>
  </si>
  <si>
    <t>потребность</t>
  </si>
  <si>
    <t>в.т.ч. Род.плата</t>
  </si>
  <si>
    <t>сады</t>
  </si>
  <si>
    <t>школы</t>
  </si>
  <si>
    <t xml:space="preserve">Примечание </t>
  </si>
  <si>
    <t>в 2010 году платные услуги учитывались в бюджете</t>
  </si>
  <si>
    <t>примечание по п.4 указаны все дети с учетом краевого бюджета</t>
  </si>
  <si>
    <t>единица измерения для оценки объемов услуги в натуральном выражении</t>
  </si>
  <si>
    <t>Потребность и  фактическогие объемы оказания муниципальных услуг в 2011 году</t>
  </si>
  <si>
    <t>факт</t>
  </si>
  <si>
    <t>в стоимостном выражениив тыс.руб.</t>
  </si>
  <si>
    <t>в натуральном выражении</t>
  </si>
  <si>
    <t>Потребность и  фактическогие объемы оказания муниципальных услуг в 2012 году</t>
  </si>
  <si>
    <t>в стоимостном выражении в тыс.руб.</t>
  </si>
  <si>
    <t>Предоставление  среднего (полного) общего образования  (очная и заочная форма)</t>
  </si>
  <si>
    <t>Предоставление основного общего образования (очная форма)</t>
  </si>
  <si>
    <t>Предоставление</t>
  </si>
  <si>
    <t>начального (общего)образования (очная форма)</t>
  </si>
  <si>
    <t>Предоставление основного общего, среднего (полного) общего образования в очно-заочной (вечерней) и заочной форме</t>
  </si>
  <si>
    <t>Предоставление общеобразовательной программы дошкольного образования в детском саду с 10,5 часовым пребыванием</t>
  </si>
  <si>
    <t>5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</si>
  <si>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</t>
  </si>
  <si>
    <t>художественно-эстетическому развитию детей</t>
  </si>
  <si>
    <t>6</t>
  </si>
  <si>
    <t>Предоставление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</t>
  </si>
  <si>
    <t>физическому развитию детей</t>
  </si>
  <si>
    <t>7</t>
  </si>
  <si>
    <t>социально-личностному развитию детей</t>
  </si>
  <si>
    <t>8</t>
  </si>
  <si>
    <t>Предоставление общеобразовательной</t>
  </si>
  <si>
    <t>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</t>
  </si>
  <si>
    <t xml:space="preserve">художественно-эстетическому развитию детей  </t>
  </si>
  <si>
    <t>9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</si>
  <si>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 социально-личностному развитию детей</t>
  </si>
  <si>
    <t>10</t>
  </si>
  <si>
    <t>Предоставление дошкольного образования в дошкольном образовательном</t>
  </si>
  <si>
    <t>учреждении общеразвивающего вида с 12 часовым пребыванием с приоритетным осуществлением деятельности по</t>
  </si>
  <si>
    <t>11</t>
  </si>
  <si>
    <t>Предоставление общеобразовательной программы дошкольного образования в группе кратковременного пребывания</t>
  </si>
  <si>
    <t>12</t>
  </si>
  <si>
    <t>Предоставление дополнительного образования детям в объединениях технического направления (кружки авиамодельного конструирования и т.д.)</t>
  </si>
  <si>
    <t>13</t>
  </si>
  <si>
    <t>Предоставление дополнительного</t>
  </si>
  <si>
    <t>образования детям вобъединениях эколого-биологического направления (кружок «Юный эколог», краевая очно-заочная экологическая школа и т.д.)</t>
  </si>
  <si>
    <t>14</t>
  </si>
  <si>
    <t>Предоставление дополнительного образования детям в спортивных объединениях (секции волейбола, баскетбола, тхэквандо, каратэ, бокса, шахмат, греко-римской борьбы,</t>
  </si>
  <si>
    <t>самбо, лыжного</t>
  </si>
  <si>
    <t>спорта, стрельбы, футбола, вольной борьбы, хоккея, легкой атлетики, атлетической гимнастики и т.д.)</t>
  </si>
  <si>
    <t>15</t>
  </si>
  <si>
    <t>Предоставление дополнительного образования детям в</t>
  </si>
  <si>
    <t>объединениях художественно-эстетического направления (кружки ИЗО, эстрадного вокала, дизайна костюма, оригами, ансамбль народных инструментов, музыкально-фольклорный театр и т.д.)</t>
  </si>
  <si>
    <t>16</t>
  </si>
  <si>
    <t>Предоставление дополнительного образования детям в объединениях других видов деятельности (группа раннего развития детей, «Информатик», школа подготовки вожатых и т.д.)</t>
  </si>
  <si>
    <t>17</t>
  </si>
  <si>
    <t>Организация  отдыха детей в каникулярное время в лагерях с дневным пребыванием</t>
  </si>
  <si>
    <t>18</t>
  </si>
  <si>
    <t xml:space="preserve"> оценка потребности  и фактические объемы предоставления муниципальных услуг на    плановый 2017 год </t>
  </si>
  <si>
    <t>натуральный показатель оценки</t>
  </si>
  <si>
    <t>единица  оценки</t>
  </si>
  <si>
    <t>текущий 2013</t>
  </si>
  <si>
    <t>плановый период</t>
  </si>
  <si>
    <t>чел</t>
  </si>
  <si>
    <t>единица  услуги(натуральная величина)</t>
  </si>
  <si>
    <t>Объем услуг в натуральном выражении</t>
  </si>
  <si>
    <t>Оценка потребности средств на оплату услуг</t>
  </si>
  <si>
    <t>задание по снижению издержек</t>
  </si>
  <si>
    <t>норматив финансовых затрат</t>
  </si>
  <si>
    <t xml:space="preserve"> Совокупная оценка потребности в предоставлении муниципальных услуг в в сфере образования в  натуральном и стоимостном выражении на очередной финансовый год и плановый период 2015</t>
  </si>
  <si>
    <t xml:space="preserve"> Оценочная стоимость муниципальных услуг</t>
  </si>
  <si>
    <t>Стоимость муниципальной услуги на 1 потребителя в 2014 году, тыс.руб.</t>
  </si>
  <si>
    <t>Потребность и  фактическогие объемы оказания муниципальных услуг в 2013 году</t>
  </si>
  <si>
    <t xml:space="preserve">оценка потребности  и фактические объемы предоставления муниципальных услуг на    плановый 2018 год </t>
  </si>
  <si>
    <t>факт на 01.07.2014</t>
  </si>
  <si>
    <t>Потребность и  фактическогие объемы оказания муниципальных услуг в 2014 году</t>
  </si>
  <si>
    <t>Потребность и  фактическогие объемы оказания муниципальных услуг в   2015 году</t>
  </si>
  <si>
    <t xml:space="preserve"> оценка отребности  и фактические объемы предоставления муниципальных услуг в  текущем 2016 году </t>
  </si>
  <si>
    <t xml:space="preserve">оценка потребности  и фактические объемы предоставления муниципальных услуг на    плановый 2019 год 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</si>
  <si>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год и плановый период 2017-2019гг</t>
  </si>
  <si>
    <t>Реализация основных общеобразовательных программ дошкольного образования (от 3 лет до 8 лет)</t>
  </si>
  <si>
    <t>Реализация основных общеобразовательных программ дошкольного образования (от 1г. до 3 лет)</t>
  </si>
  <si>
    <t>Реализация дополнительных общеразвивающих программ (Физкультурно спортивный)</t>
  </si>
  <si>
    <t>Реализация дополнительных общеразвивающих программ (ЦРТДЮТ)</t>
  </si>
  <si>
    <t>доп</t>
  </si>
  <si>
    <t>факт на 01.10.2016</t>
  </si>
  <si>
    <t>Стоимость муниципальной услуги на 1 потребителя в 2015 году, тыс.руб.</t>
  </si>
  <si>
    <t>Стоимость муниципальной услуги на 1 потребителя в 2016году, тыс.руб.</t>
  </si>
  <si>
    <t>Оценочная стоимость муниципальной услуги на 1 потребителя в 2017 году</t>
  </si>
  <si>
    <t>Оценочная стоимость муниципальной услуги на 1 потребителя в 2018году</t>
  </si>
  <si>
    <t>Оценочная стоимость муниципальной услуги на 1 потребителя в 2019году</t>
  </si>
  <si>
    <t>Стоимость муниципальной услуги на 1 потребителя в 2013году,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</si>
</sst>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0" fillId="25" borderId="10" xfId="0" applyNumberForma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49" fontId="0" fillId="0" borderId="30" xfId="0" applyNumberForma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24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wrapText="1"/>
    </xf>
    <xf numFmtId="49" fontId="0" fillId="0" borderId="27" xfId="0" applyNumberForma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3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23" fillId="0" borderId="23" xfId="0" applyFont="1" applyBorder="1" applyAlignment="1">
      <alignment wrapText="1"/>
    </xf>
    <xf numFmtId="168" fontId="24" fillId="0" borderId="10" xfId="0" applyNumberFormat="1" applyFont="1" applyBorder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168" fontId="0" fillId="0" borderId="0" xfId="0" applyNumberFormat="1" applyFont="1" applyAlignment="1">
      <alignment horizontal="center" vertical="center" wrapText="1"/>
    </xf>
    <xf numFmtId="168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168" fontId="0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ont="1" applyFill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 wrapText="1"/>
    </xf>
    <xf numFmtId="168" fontId="24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ill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8" fontId="0" fillId="24" borderId="0" xfId="0" applyNumberFormat="1" applyFill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27" xfId="0" applyNumberFormat="1" applyBorder="1" applyAlignment="1">
      <alignment vertical="center" wrapText="1"/>
    </xf>
    <xf numFmtId="168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23" fillId="0" borderId="24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49" fontId="3" fillId="25" borderId="27" xfId="0" applyNumberFormat="1" applyFont="1" applyFill="1" applyBorder="1" applyAlignment="1">
      <alignment horizontal="center" vertical="center" wrapText="1"/>
    </xf>
    <xf numFmtId="49" fontId="3" fillId="25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24" fillId="0" borderId="31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zoomScale="63" zoomScaleNormal="63" zoomScalePageLayoutView="0" workbookViewId="0" topLeftCell="A1">
      <selection activeCell="M14" sqref="M14:M17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4.00390625" style="2" customWidth="1"/>
    <col min="4" max="4" width="12.50390625" style="2" customWidth="1"/>
    <col min="5" max="5" width="10.50390625" style="2" hidden="1" customWidth="1"/>
    <col min="6" max="6" width="8.375" style="2" hidden="1" customWidth="1"/>
    <col min="7" max="7" width="10.375" style="2" hidden="1" customWidth="1"/>
    <col min="8" max="8" width="9.375" style="2" hidden="1" customWidth="1"/>
    <col min="9" max="9" width="9.50390625" style="2" hidden="1" customWidth="1"/>
    <col min="10" max="10" width="8.375" style="2" hidden="1" customWidth="1"/>
    <col min="11" max="11" width="9.625" style="2" hidden="1" customWidth="1"/>
    <col min="12" max="12" width="0.37109375" style="2" hidden="1" customWidth="1"/>
    <col min="13" max="13" width="17.875" style="15" customWidth="1"/>
    <col min="14" max="14" width="17.625" style="15" customWidth="1"/>
    <col min="15" max="15" width="26.125" style="14" customWidth="1"/>
    <col min="16" max="16384" width="9.375" style="2" customWidth="1"/>
  </cols>
  <sheetData>
    <row r="1" spans="1:15" ht="29.25" customHeight="1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ht="13.5" thickBot="1"/>
    <row r="3" spans="1:15" ht="109.5" customHeight="1">
      <c r="A3" s="141" t="s">
        <v>15</v>
      </c>
      <c r="B3" s="144" t="s">
        <v>19</v>
      </c>
      <c r="C3" s="144" t="s">
        <v>112</v>
      </c>
      <c r="D3" s="144" t="s">
        <v>113</v>
      </c>
      <c r="E3" s="146" t="s">
        <v>58</v>
      </c>
      <c r="F3" s="146"/>
      <c r="G3" s="146"/>
      <c r="H3" s="146"/>
      <c r="I3" s="146" t="s">
        <v>62</v>
      </c>
      <c r="J3" s="146"/>
      <c r="K3" s="146"/>
      <c r="L3" s="146"/>
      <c r="M3" s="132" t="s">
        <v>114</v>
      </c>
      <c r="N3" s="135" t="s">
        <v>115</v>
      </c>
      <c r="O3" s="132" t="s">
        <v>116</v>
      </c>
    </row>
    <row r="4" spans="1:15" ht="34.5" customHeight="1">
      <c r="A4" s="142"/>
      <c r="B4" s="112"/>
      <c r="C4" s="112"/>
      <c r="D4" s="112"/>
      <c r="E4" s="129" t="s">
        <v>14</v>
      </c>
      <c r="F4" s="129"/>
      <c r="G4" s="129" t="s">
        <v>59</v>
      </c>
      <c r="H4" s="129"/>
      <c r="I4" s="129" t="s">
        <v>14</v>
      </c>
      <c r="J4" s="129"/>
      <c r="K4" s="129" t="s">
        <v>59</v>
      </c>
      <c r="L4" s="129"/>
      <c r="M4" s="133"/>
      <c r="N4" s="136"/>
      <c r="O4" s="133"/>
    </row>
    <row r="5" spans="1:15" ht="105" customHeight="1" thickBot="1">
      <c r="A5" s="143"/>
      <c r="B5" s="145"/>
      <c r="C5" s="145"/>
      <c r="D5" s="145"/>
      <c r="E5" s="22" t="s">
        <v>60</v>
      </c>
      <c r="F5" s="17" t="s">
        <v>61</v>
      </c>
      <c r="G5" s="22" t="s">
        <v>12</v>
      </c>
      <c r="H5" s="17" t="s">
        <v>13</v>
      </c>
      <c r="I5" s="22" t="s">
        <v>60</v>
      </c>
      <c r="J5" s="17" t="s">
        <v>61</v>
      </c>
      <c r="K5" s="22" t="s">
        <v>12</v>
      </c>
      <c r="L5" s="17" t="s">
        <v>13</v>
      </c>
      <c r="M5" s="134"/>
      <c r="N5" s="137"/>
      <c r="O5" s="134"/>
    </row>
    <row r="6" spans="1:15" s="5" customFormat="1" ht="12.75">
      <c r="A6" s="40" t="s">
        <v>0</v>
      </c>
      <c r="B6" s="39">
        <v>1</v>
      </c>
      <c r="C6" s="39">
        <v>2</v>
      </c>
      <c r="D6" s="39">
        <v>3</v>
      </c>
      <c r="E6" s="39"/>
      <c r="F6" s="39"/>
      <c r="G6" s="39"/>
      <c r="H6" s="39"/>
      <c r="I6" s="39"/>
      <c r="J6" s="39"/>
      <c r="K6" s="39"/>
      <c r="L6" s="39"/>
      <c r="M6" s="39">
        <v>4</v>
      </c>
      <c r="N6" s="39">
        <v>5</v>
      </c>
      <c r="O6" s="39">
        <v>6</v>
      </c>
    </row>
    <row r="7" spans="1:15" ht="13.5" customHeight="1">
      <c r="A7" s="42" t="s">
        <v>16</v>
      </c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5" ht="12.75" customHeight="1" thickBot="1">
      <c r="A8" s="138" t="s">
        <v>20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27" hidden="1" thickBot="1">
      <c r="A9" s="8" t="s">
        <v>0</v>
      </c>
      <c r="B9" s="6" t="s">
        <v>40</v>
      </c>
      <c r="C9" s="6"/>
      <c r="D9" s="6"/>
      <c r="E9" s="13">
        <v>187190.4</v>
      </c>
      <c r="F9" s="11">
        <v>2523</v>
      </c>
      <c r="G9" s="13">
        <v>139636.5</v>
      </c>
      <c r="H9" s="11">
        <v>1754</v>
      </c>
      <c r="I9" s="13">
        <v>386986</v>
      </c>
      <c r="J9" s="27">
        <v>2877</v>
      </c>
      <c r="K9" s="13">
        <v>176854.5</v>
      </c>
      <c r="L9" s="11">
        <v>1935</v>
      </c>
      <c r="M9" s="11"/>
      <c r="N9" s="27"/>
      <c r="O9" s="13"/>
    </row>
    <row r="10" spans="1:15" ht="39.75" hidden="1" thickBot="1">
      <c r="A10" s="8" t="s">
        <v>32</v>
      </c>
      <c r="B10" s="6" t="s">
        <v>41</v>
      </c>
      <c r="C10" s="6"/>
      <c r="D10" s="6"/>
      <c r="E10" s="13">
        <v>133078</v>
      </c>
      <c r="F10" s="11">
        <v>5088</v>
      </c>
      <c r="G10" s="13">
        <v>103076</v>
      </c>
      <c r="H10" s="11">
        <v>5088</v>
      </c>
      <c r="I10" s="13">
        <v>229500.3</v>
      </c>
      <c r="J10" s="27">
        <v>5053</v>
      </c>
      <c r="K10" s="29">
        <v>138254.03</v>
      </c>
      <c r="L10" s="11">
        <v>4976</v>
      </c>
      <c r="M10" s="11"/>
      <c r="N10" s="27"/>
      <c r="O10" s="13"/>
    </row>
    <row r="11" spans="1:15" ht="27" hidden="1" thickBot="1">
      <c r="A11" s="8" t="s">
        <v>33</v>
      </c>
      <c r="B11" s="6" t="s">
        <v>42</v>
      </c>
      <c r="C11" s="6"/>
      <c r="D11" s="6"/>
      <c r="E11" s="13">
        <v>18712</v>
      </c>
      <c r="F11" s="11">
        <v>2205</v>
      </c>
      <c r="G11" s="13">
        <v>14673</v>
      </c>
      <c r="H11" s="11">
        <v>2205</v>
      </c>
      <c r="I11" s="13">
        <v>26566</v>
      </c>
      <c r="J11" s="27">
        <v>2168</v>
      </c>
      <c r="K11" s="13">
        <v>21914.6</v>
      </c>
      <c r="L11" s="11">
        <v>2233</v>
      </c>
      <c r="M11" s="11"/>
      <c r="N11" s="27"/>
      <c r="O11" s="13"/>
    </row>
    <row r="12" spans="1:15" ht="13.5" hidden="1" thickBot="1">
      <c r="A12" s="8" t="s">
        <v>34</v>
      </c>
      <c r="B12" s="6" t="s">
        <v>43</v>
      </c>
      <c r="C12" s="6"/>
      <c r="D12" s="6"/>
      <c r="E12" s="13">
        <v>730</v>
      </c>
      <c r="F12" s="11">
        <v>2740</v>
      </c>
      <c r="G12" s="13">
        <v>730</v>
      </c>
      <c r="H12" s="11">
        <v>2740</v>
      </c>
      <c r="I12" s="13">
        <v>680</v>
      </c>
      <c r="J12" s="37">
        <v>2338</v>
      </c>
      <c r="K12" s="29">
        <v>3309</v>
      </c>
      <c r="L12" s="11">
        <v>3361</v>
      </c>
      <c r="M12" s="38"/>
      <c r="N12" s="37"/>
      <c r="O12" s="13"/>
    </row>
    <row r="13" spans="1:15" ht="13.5" hidden="1" thickBot="1">
      <c r="A13" s="43"/>
      <c r="B13" s="44"/>
      <c r="C13" s="44"/>
      <c r="D13" s="6"/>
      <c r="E13" s="13"/>
      <c r="F13" s="11"/>
      <c r="G13" s="13"/>
      <c r="H13" s="11"/>
      <c r="I13" s="13"/>
      <c r="J13" s="37"/>
      <c r="K13" s="29"/>
      <c r="L13" s="11"/>
      <c r="M13" s="38"/>
      <c r="N13" s="37"/>
      <c r="O13" s="13"/>
    </row>
    <row r="14" spans="1:15" ht="15" customHeight="1">
      <c r="A14" s="125" t="s">
        <v>0</v>
      </c>
      <c r="B14" s="105" t="s">
        <v>64</v>
      </c>
      <c r="C14" s="109" t="s">
        <v>111</v>
      </c>
      <c r="D14" s="111">
        <f>'2017 оценка потребности'!S14:S17</f>
        <v>4582</v>
      </c>
      <c r="E14" s="111"/>
      <c r="F14" s="111"/>
      <c r="G14" s="111"/>
      <c r="H14" s="111"/>
      <c r="I14" s="111"/>
      <c r="J14" s="111"/>
      <c r="K14" s="111"/>
      <c r="L14" s="111"/>
      <c r="M14" s="98">
        <f>'2017 оценка потребности'!R14:R17</f>
        <v>212695</v>
      </c>
      <c r="N14" s="111"/>
      <c r="O14" s="111">
        <f>(M14-N14)/D14</f>
        <v>46.419685726756875</v>
      </c>
    </row>
    <row r="15" spans="1:17" ht="15" customHeight="1">
      <c r="A15" s="126"/>
      <c r="B15" s="106"/>
      <c r="C15" s="110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Q15" s="2">
        <f>D14+D29+D42</f>
        <v>5150</v>
      </c>
    </row>
    <row r="16" spans="1:15" ht="15" customHeight="1">
      <c r="A16" s="126"/>
      <c r="B16" s="106"/>
      <c r="C16" s="110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11.25" customHeight="1">
      <c r="A17" s="127"/>
      <c r="B17" s="106"/>
      <c r="C17" s="11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0" customHeight="1" hidden="1">
      <c r="A18" s="43"/>
      <c r="B18" s="106"/>
      <c r="C18" s="55"/>
      <c r="D18" s="6"/>
      <c r="E18" s="13"/>
      <c r="F18" s="11"/>
      <c r="G18" s="13"/>
      <c r="H18" s="11"/>
      <c r="I18" s="13"/>
      <c r="J18" s="37"/>
      <c r="K18" s="29"/>
      <c r="L18" s="11"/>
      <c r="M18" s="38"/>
      <c r="N18" s="37"/>
      <c r="O18" s="13"/>
    </row>
    <row r="19" spans="1:15" ht="15" customHeight="1" hidden="1">
      <c r="A19" s="43"/>
      <c r="B19" s="106"/>
      <c r="C19" s="55"/>
      <c r="D19" s="6"/>
      <c r="E19" s="13"/>
      <c r="F19" s="11"/>
      <c r="G19" s="13"/>
      <c r="H19" s="11"/>
      <c r="I19" s="13"/>
      <c r="J19" s="37"/>
      <c r="K19" s="29"/>
      <c r="L19" s="11"/>
      <c r="M19" s="38"/>
      <c r="N19" s="37"/>
      <c r="O19" s="13"/>
    </row>
    <row r="20" spans="1:15" ht="15" customHeight="1" hidden="1">
      <c r="A20" s="43"/>
      <c r="B20" s="106"/>
      <c r="C20" s="55"/>
      <c r="D20" s="6"/>
      <c r="E20" s="13"/>
      <c r="F20" s="11"/>
      <c r="G20" s="13"/>
      <c r="H20" s="11"/>
      <c r="I20" s="13"/>
      <c r="J20" s="37"/>
      <c r="K20" s="29"/>
      <c r="L20" s="11"/>
      <c r="M20" s="38"/>
      <c r="N20" s="37"/>
      <c r="O20" s="13"/>
    </row>
    <row r="21" spans="1:15" ht="15" customHeight="1" hidden="1">
      <c r="A21" s="43"/>
      <c r="B21" s="106"/>
      <c r="C21" s="55"/>
      <c r="D21" s="6"/>
      <c r="E21" s="13"/>
      <c r="F21" s="11"/>
      <c r="G21" s="13"/>
      <c r="H21" s="11"/>
      <c r="I21" s="13"/>
      <c r="J21" s="37"/>
      <c r="K21" s="29"/>
      <c r="L21" s="11"/>
      <c r="M21" s="38"/>
      <c r="N21" s="37"/>
      <c r="O21" s="13"/>
    </row>
    <row r="22" spans="1:15" ht="15" customHeight="1" hidden="1">
      <c r="A22" s="43"/>
      <c r="B22" s="106"/>
      <c r="C22" s="55"/>
      <c r="D22" s="6"/>
      <c r="E22" s="13"/>
      <c r="F22" s="11"/>
      <c r="G22" s="13"/>
      <c r="H22" s="11"/>
      <c r="I22" s="13"/>
      <c r="J22" s="37"/>
      <c r="K22" s="29"/>
      <c r="L22" s="11"/>
      <c r="M22" s="38"/>
      <c r="N22" s="37"/>
      <c r="O22" s="13"/>
    </row>
    <row r="23" spans="1:15" ht="15" customHeight="1" hidden="1">
      <c r="A23" s="43"/>
      <c r="B23" s="106"/>
      <c r="C23" s="55"/>
      <c r="D23" s="6"/>
      <c r="E23" s="13"/>
      <c r="F23" s="11"/>
      <c r="G23" s="13"/>
      <c r="H23" s="11"/>
      <c r="I23" s="13"/>
      <c r="J23" s="37"/>
      <c r="K23" s="29"/>
      <c r="L23" s="11"/>
      <c r="M23" s="38"/>
      <c r="N23" s="37"/>
      <c r="O23" s="13"/>
    </row>
    <row r="24" spans="1:15" ht="15" customHeight="1" hidden="1">
      <c r="A24" s="43"/>
      <c r="B24" s="106"/>
      <c r="C24" s="55"/>
      <c r="D24" s="6"/>
      <c r="E24" s="13"/>
      <c r="F24" s="11"/>
      <c r="G24" s="13"/>
      <c r="H24" s="11"/>
      <c r="I24" s="13"/>
      <c r="J24" s="37"/>
      <c r="K24" s="29"/>
      <c r="L24" s="11"/>
      <c r="M24" s="38"/>
      <c r="N24" s="37"/>
      <c r="O24" s="13"/>
    </row>
    <row r="25" spans="1:15" ht="15" customHeight="1" hidden="1">
      <c r="A25" s="43"/>
      <c r="B25" s="106"/>
      <c r="C25" s="55"/>
      <c r="D25" s="6"/>
      <c r="E25" s="13"/>
      <c r="F25" s="11"/>
      <c r="G25" s="13"/>
      <c r="H25" s="11"/>
      <c r="I25" s="13"/>
      <c r="J25" s="37"/>
      <c r="K25" s="29"/>
      <c r="L25" s="11"/>
      <c r="M25" s="38"/>
      <c r="N25" s="37"/>
      <c r="O25" s="13"/>
    </row>
    <row r="26" spans="1:15" ht="15" customHeight="1" hidden="1">
      <c r="A26" s="43"/>
      <c r="B26" s="106"/>
      <c r="C26" s="55"/>
      <c r="D26" s="6"/>
      <c r="E26" s="13"/>
      <c r="F26" s="11"/>
      <c r="G26" s="13"/>
      <c r="H26" s="11"/>
      <c r="I26" s="13"/>
      <c r="J26" s="37"/>
      <c r="K26" s="29"/>
      <c r="L26" s="11"/>
      <c r="M26" s="38"/>
      <c r="N26" s="37"/>
      <c r="O26" s="13"/>
    </row>
    <row r="27" spans="1:15" ht="15" customHeight="1" hidden="1">
      <c r="A27" s="43"/>
      <c r="B27" s="106"/>
      <c r="C27" s="55"/>
      <c r="D27" s="6"/>
      <c r="E27" s="13"/>
      <c r="F27" s="11"/>
      <c r="G27" s="13"/>
      <c r="H27" s="11"/>
      <c r="I27" s="13"/>
      <c r="J27" s="37"/>
      <c r="K27" s="29"/>
      <c r="L27" s="11"/>
      <c r="M27" s="38"/>
      <c r="N27" s="37"/>
      <c r="O27" s="13"/>
    </row>
    <row r="28" spans="1:15" ht="15" customHeight="1" hidden="1">
      <c r="A28" s="45"/>
      <c r="B28" s="106"/>
      <c r="C28" s="55"/>
      <c r="D28" s="6"/>
      <c r="E28" s="13"/>
      <c r="F28" s="11"/>
      <c r="G28" s="13"/>
      <c r="H28" s="11"/>
      <c r="I28" s="13"/>
      <c r="J28" s="37"/>
      <c r="K28" s="29"/>
      <c r="L28" s="11"/>
      <c r="M28" s="38"/>
      <c r="N28" s="37"/>
      <c r="O28" s="13"/>
    </row>
    <row r="29" spans="1:15" ht="12.75" customHeight="1">
      <c r="A29" s="118" t="s">
        <v>32</v>
      </c>
      <c r="B29" s="128" t="s">
        <v>65</v>
      </c>
      <c r="C29" s="109" t="s">
        <v>111</v>
      </c>
      <c r="D29" s="104">
        <v>429</v>
      </c>
      <c r="E29" s="104"/>
      <c r="F29" s="104"/>
      <c r="G29" s="104"/>
      <c r="H29" s="104"/>
      <c r="I29" s="104"/>
      <c r="J29" s="104"/>
      <c r="K29" s="104"/>
      <c r="L29" s="104"/>
      <c r="M29" s="104">
        <f>'2017 оценка потребности'!R29:R41</f>
        <v>37254.66</v>
      </c>
      <c r="N29" s="104"/>
      <c r="O29" s="111">
        <f>(M29-N29)/D29</f>
        <v>86.84069930069931</v>
      </c>
    </row>
    <row r="30" spans="1:15" ht="12.75" customHeight="1">
      <c r="A30" s="119"/>
      <c r="B30" s="106"/>
      <c r="C30" s="110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12"/>
    </row>
    <row r="31" spans="1:15" ht="12.75" customHeight="1">
      <c r="A31" s="119"/>
      <c r="B31" s="106"/>
      <c r="C31" s="11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12"/>
    </row>
    <row r="32" spans="1:15" ht="12.75" customHeight="1">
      <c r="A32" s="119"/>
      <c r="B32" s="106"/>
      <c r="C32" s="110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12"/>
    </row>
    <row r="33" spans="1:15" ht="6" customHeight="1">
      <c r="A33" s="119"/>
      <c r="B33" s="106"/>
      <c r="C33" s="61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12"/>
    </row>
    <row r="34" spans="1:15" ht="12.75" customHeight="1" hidden="1">
      <c r="A34" s="119"/>
      <c r="B34" s="106"/>
      <c r="C34" s="61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12"/>
    </row>
    <row r="35" spans="1:15" ht="12.75" customHeight="1" hidden="1">
      <c r="A35" s="119"/>
      <c r="B35" s="106"/>
      <c r="C35" s="61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12"/>
    </row>
    <row r="36" spans="1:15" ht="12.75" customHeight="1" hidden="1">
      <c r="A36" s="119"/>
      <c r="B36" s="106"/>
      <c r="C36" s="61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12"/>
    </row>
    <row r="37" spans="1:15" s="4" customFormat="1" ht="12.75" customHeight="1" hidden="1">
      <c r="A37" s="119"/>
      <c r="B37" s="106"/>
      <c r="C37" s="61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12"/>
    </row>
    <row r="38" spans="1:15" ht="12.75" customHeight="1" hidden="1">
      <c r="A38" s="119"/>
      <c r="B38" s="106"/>
      <c r="C38" s="6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12"/>
    </row>
    <row r="39" spans="1:15" ht="12.75" customHeight="1" hidden="1">
      <c r="A39" s="119"/>
      <c r="B39" s="106"/>
      <c r="C39" s="61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12"/>
    </row>
    <row r="40" spans="1:15" ht="12.75" customHeight="1" hidden="1">
      <c r="A40" s="119"/>
      <c r="B40" s="106"/>
      <c r="C40" s="61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12"/>
    </row>
    <row r="41" spans="1:15" ht="24" customHeight="1" hidden="1">
      <c r="A41" s="119"/>
      <c r="B41" s="106"/>
      <c r="C41" s="61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13"/>
    </row>
    <row r="42" spans="1:15" ht="15">
      <c r="A42" s="118" t="s">
        <v>33</v>
      </c>
      <c r="B42" s="47" t="s">
        <v>66</v>
      </c>
      <c r="C42" s="62"/>
      <c r="D42" s="104">
        <v>139</v>
      </c>
      <c r="E42" s="104"/>
      <c r="F42" s="104"/>
      <c r="G42" s="104"/>
      <c r="H42" s="104"/>
      <c r="I42" s="104"/>
      <c r="J42" s="104"/>
      <c r="K42" s="104"/>
      <c r="L42" s="104"/>
      <c r="M42" s="104">
        <f>'2017 оценка потребности'!R42:R43</f>
        <v>9284.1</v>
      </c>
      <c r="N42" s="104"/>
      <c r="O42" s="111">
        <f>(M42-N42)/D42</f>
        <v>66.79208633093525</v>
      </c>
    </row>
    <row r="43" spans="1:15" ht="30.75">
      <c r="A43" s="120"/>
      <c r="B43" s="48" t="s">
        <v>67</v>
      </c>
      <c r="C43" s="109" t="s">
        <v>111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13"/>
    </row>
    <row r="44" spans="1:15" ht="12.75" customHeight="1">
      <c r="A44" s="118" t="s">
        <v>34</v>
      </c>
      <c r="B44" s="110" t="s">
        <v>68</v>
      </c>
      <c r="C44" s="110"/>
      <c r="D44" s="111">
        <v>26</v>
      </c>
      <c r="E44" s="111"/>
      <c r="F44" s="111"/>
      <c r="G44" s="111"/>
      <c r="H44" s="111"/>
      <c r="I44" s="111"/>
      <c r="J44" s="111"/>
      <c r="K44" s="111"/>
      <c r="L44" s="111"/>
      <c r="M44" s="111">
        <f>'2017 оценка потребности'!R44:R48</f>
        <v>0</v>
      </c>
      <c r="N44" s="111"/>
      <c r="O44" s="111">
        <f>(M44-N44)/D44</f>
        <v>0</v>
      </c>
    </row>
    <row r="45" spans="1:15" ht="12.75" customHeight="1">
      <c r="A45" s="119"/>
      <c r="B45" s="110"/>
      <c r="C45" s="110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2.75">
      <c r="A46" s="119"/>
      <c r="B46" s="110"/>
      <c r="C46" s="110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">
      <c r="A47" s="119"/>
      <c r="B47" s="110"/>
      <c r="C47" s="5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5">
      <c r="A48" s="119"/>
      <c r="B48" s="110"/>
      <c r="C48" s="57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12.75" customHeight="1">
      <c r="A49" s="121" t="s">
        <v>70</v>
      </c>
      <c r="B49" s="101" t="s">
        <v>69</v>
      </c>
      <c r="C49" s="56"/>
      <c r="D49" s="111">
        <v>892</v>
      </c>
      <c r="E49" s="111"/>
      <c r="F49" s="111"/>
      <c r="G49" s="111"/>
      <c r="H49" s="111"/>
      <c r="I49" s="111"/>
      <c r="J49" s="111"/>
      <c r="K49" s="111"/>
      <c r="L49" s="111"/>
      <c r="M49" s="111">
        <f>'2017 оценка потребности'!R49:R58</f>
        <v>0</v>
      </c>
      <c r="N49" s="111"/>
      <c r="O49" s="111">
        <f>(M49-N49)/D49</f>
        <v>0</v>
      </c>
    </row>
    <row r="50" spans="1:15" ht="12.75" customHeight="1">
      <c r="A50" s="100"/>
      <c r="B50" s="102"/>
      <c r="C50" s="109" t="s">
        <v>111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.75" customHeight="1">
      <c r="A51" s="100"/>
      <c r="B51" s="102"/>
      <c r="C51" s="110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1:15" ht="12.75" customHeight="1">
      <c r="A52" s="100"/>
      <c r="B52" s="102"/>
      <c r="C52" s="110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 ht="12.75" customHeight="1">
      <c r="A53" s="100"/>
      <c r="B53" s="102"/>
      <c r="C53" s="110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1:15" ht="2.25" customHeight="1">
      <c r="A54" s="100"/>
      <c r="B54" s="102"/>
      <c r="C54" s="55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2.75" customHeight="1" hidden="1">
      <c r="A55" s="100"/>
      <c r="B55" s="102"/>
      <c r="C55" s="55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2.75" customHeight="1" hidden="1">
      <c r="A56" s="100"/>
      <c r="B56" s="102"/>
      <c r="C56" s="55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ht="12.75" customHeight="1" hidden="1">
      <c r="A57" s="100"/>
      <c r="B57" s="102"/>
      <c r="C57" s="55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13.5" customHeight="1" hidden="1">
      <c r="A58" s="122"/>
      <c r="B58" s="103"/>
      <c r="C58" s="64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93">
      <c r="A59" s="118" t="s">
        <v>73</v>
      </c>
      <c r="B59" s="47" t="s">
        <v>71</v>
      </c>
      <c r="C59" s="47" t="s">
        <v>111</v>
      </c>
      <c r="D59" s="111">
        <v>611</v>
      </c>
      <c r="E59" s="111"/>
      <c r="F59" s="111"/>
      <c r="G59" s="111"/>
      <c r="H59" s="111"/>
      <c r="I59" s="111"/>
      <c r="J59" s="111"/>
      <c r="K59" s="111"/>
      <c r="L59" s="111"/>
      <c r="M59" s="98">
        <f>'2017 оценка потребности'!R59:R60</f>
        <v>0</v>
      </c>
      <c r="N59" s="111"/>
      <c r="O59" s="111">
        <f>(M59-N59)/D59</f>
        <v>0</v>
      </c>
    </row>
    <row r="60" spans="1:15" ht="18.75" customHeight="1">
      <c r="A60" s="119"/>
      <c r="B60" s="49" t="s">
        <v>72</v>
      </c>
      <c r="C60" s="49"/>
      <c r="D60" s="113"/>
      <c r="E60" s="113"/>
      <c r="F60" s="113"/>
      <c r="G60" s="113"/>
      <c r="H60" s="113"/>
      <c r="I60" s="113"/>
      <c r="J60" s="113"/>
      <c r="K60" s="113"/>
      <c r="L60" s="113"/>
      <c r="M60" s="99"/>
      <c r="N60" s="113"/>
      <c r="O60" s="113"/>
    </row>
    <row r="61" spans="1:15" ht="78">
      <c r="A61" s="118" t="s">
        <v>76</v>
      </c>
      <c r="B61" s="47" t="s">
        <v>74</v>
      </c>
      <c r="C61" s="47" t="s">
        <v>111</v>
      </c>
      <c r="D61" s="111">
        <v>597</v>
      </c>
      <c r="E61" s="111"/>
      <c r="F61" s="111"/>
      <c r="G61" s="111"/>
      <c r="H61" s="111"/>
      <c r="I61" s="111"/>
      <c r="J61" s="111"/>
      <c r="K61" s="111"/>
      <c r="L61" s="111"/>
      <c r="M61" s="111">
        <f>'2017 оценка потребности'!R61:R62</f>
        <v>0</v>
      </c>
      <c r="N61" s="111"/>
      <c r="O61" s="111">
        <f>(M61-N61)/D61</f>
        <v>0</v>
      </c>
    </row>
    <row r="62" spans="1:15" ht="15">
      <c r="A62" s="119"/>
      <c r="B62" s="49" t="s">
        <v>75</v>
      </c>
      <c r="C62" s="49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93">
      <c r="A63" s="118" t="s">
        <v>78</v>
      </c>
      <c r="B63" s="47" t="s">
        <v>71</v>
      </c>
      <c r="C63" s="47" t="s">
        <v>111</v>
      </c>
      <c r="D63" s="111">
        <v>95</v>
      </c>
      <c r="E63" s="111"/>
      <c r="F63" s="111"/>
      <c r="G63" s="111"/>
      <c r="H63" s="111"/>
      <c r="I63" s="111"/>
      <c r="J63" s="111"/>
      <c r="K63" s="111"/>
      <c r="L63" s="111"/>
      <c r="M63" s="111">
        <f>'2017 оценка потребности'!R63:R64</f>
        <v>0</v>
      </c>
      <c r="N63" s="111"/>
      <c r="O63" s="111">
        <f>(M63-N63)/D63</f>
        <v>0</v>
      </c>
    </row>
    <row r="64" spans="1:15" ht="15">
      <c r="A64" s="119"/>
      <c r="B64" s="49" t="s">
        <v>77</v>
      </c>
      <c r="C64" s="49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ht="15">
      <c r="A65" s="118" t="s">
        <v>82</v>
      </c>
      <c r="B65" s="47" t="s">
        <v>79</v>
      </c>
      <c r="C65" s="47"/>
      <c r="D65" s="111">
        <v>40</v>
      </c>
      <c r="E65" s="111"/>
      <c r="F65" s="111"/>
      <c r="G65" s="111"/>
      <c r="H65" s="111"/>
      <c r="I65" s="111"/>
      <c r="J65" s="111"/>
      <c r="K65" s="111"/>
      <c r="L65" s="111"/>
      <c r="M65" s="111">
        <f>'2017 оценка потребности'!R65:R67</f>
        <v>0</v>
      </c>
      <c r="N65" s="111"/>
      <c r="O65" s="111">
        <f>(M65-N65)/D65</f>
        <v>0</v>
      </c>
    </row>
    <row r="66" spans="1:15" ht="78">
      <c r="A66" s="119"/>
      <c r="B66" s="46" t="s">
        <v>80</v>
      </c>
      <c r="C66" s="46" t="s">
        <v>111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ht="15" customHeight="1" thickBot="1">
      <c r="A67" s="120"/>
      <c r="B67" s="50" t="s">
        <v>81</v>
      </c>
      <c r="C67" s="50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2.75" customHeight="1">
      <c r="A68" s="118" t="s">
        <v>84</v>
      </c>
      <c r="B68" s="105" t="s">
        <v>83</v>
      </c>
      <c r="C68" s="55"/>
      <c r="D68" s="111">
        <v>10</v>
      </c>
      <c r="E68" s="111"/>
      <c r="F68" s="111"/>
      <c r="G68" s="111"/>
      <c r="H68" s="111"/>
      <c r="I68" s="111"/>
      <c r="J68" s="111"/>
      <c r="K68" s="111"/>
      <c r="L68" s="111"/>
      <c r="M68" s="111">
        <f>'2017 оценка потребности'!R68:R78</f>
        <v>0</v>
      </c>
      <c r="N68" s="111"/>
      <c r="O68" s="111">
        <f>(M68-N68)/D68</f>
        <v>0</v>
      </c>
    </row>
    <row r="69" spans="1:15" ht="15">
      <c r="A69" s="119"/>
      <c r="B69" s="106"/>
      <c r="C69" s="55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5">
      <c r="A70" s="119"/>
      <c r="B70" s="106"/>
      <c r="C70" s="55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ht="15">
      <c r="A71" s="119"/>
      <c r="B71" s="106"/>
      <c r="C71" s="55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ht="15">
      <c r="A72" s="119"/>
      <c r="B72" s="106"/>
      <c r="C72" s="46" t="s">
        <v>111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15">
      <c r="A73" s="119"/>
      <c r="B73" s="106"/>
      <c r="C73" s="55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5" ht="15">
      <c r="A74" s="119"/>
      <c r="B74" s="106"/>
      <c r="C74" s="55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 ht="15">
      <c r="A75" s="119"/>
      <c r="B75" s="106"/>
      <c r="C75" s="55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ht="9.75" customHeight="1">
      <c r="A76" s="119"/>
      <c r="B76" s="106"/>
      <c r="C76" s="5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ht="6" customHeight="1" hidden="1">
      <c r="A77" s="119"/>
      <c r="B77" s="106"/>
      <c r="C77" s="55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ht="12.75" customHeight="1" hidden="1">
      <c r="A78" s="119"/>
      <c r="B78" s="106"/>
      <c r="C78" s="55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ht="30.75">
      <c r="A79" s="118" t="s">
        <v>87</v>
      </c>
      <c r="B79" s="47" t="s">
        <v>85</v>
      </c>
      <c r="C79" s="47"/>
      <c r="D79" s="111">
        <v>115</v>
      </c>
      <c r="E79" s="111"/>
      <c r="F79" s="111"/>
      <c r="G79" s="111"/>
      <c r="H79" s="111"/>
      <c r="I79" s="111"/>
      <c r="J79" s="111"/>
      <c r="K79" s="111"/>
      <c r="L79" s="111"/>
      <c r="M79" s="111">
        <f>'2017 оценка потребности'!R79:R81</f>
        <v>0</v>
      </c>
      <c r="N79" s="111"/>
      <c r="O79" s="111">
        <f>(M79-N79)/D79</f>
        <v>0</v>
      </c>
    </row>
    <row r="80" spans="1:15" ht="46.5">
      <c r="A80" s="119"/>
      <c r="B80" s="46" t="s">
        <v>86</v>
      </c>
      <c r="C80" s="46" t="s">
        <v>111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</row>
    <row r="81" spans="1:15" ht="12.75" customHeight="1">
      <c r="A81" s="120"/>
      <c r="B81" s="50" t="s">
        <v>75</v>
      </c>
      <c r="C81" s="50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3" ht="12.75" customHeight="1" hidden="1">
      <c r="A82" s="118" t="s">
        <v>89</v>
      </c>
      <c r="B82" s="109" t="s">
        <v>88</v>
      </c>
      <c r="C82" s="61"/>
    </row>
    <row r="83" spans="1:3" ht="12.75" customHeight="1" hidden="1">
      <c r="A83" s="119"/>
      <c r="B83" s="110"/>
      <c r="C83" s="61"/>
    </row>
    <row r="84" spans="1:3" ht="12.75" customHeight="1" hidden="1">
      <c r="A84" s="119"/>
      <c r="B84" s="110"/>
      <c r="C84" s="61"/>
    </row>
    <row r="85" spans="1:3" ht="12.75" customHeight="1" hidden="1">
      <c r="A85" s="119"/>
      <c r="B85" s="110"/>
      <c r="C85" s="61"/>
    </row>
    <row r="86" spans="1:3" ht="20.25" customHeight="1" hidden="1">
      <c r="A86" s="119"/>
      <c r="B86" s="110"/>
      <c r="C86" s="61"/>
    </row>
    <row r="87" spans="1:3" ht="30.75" customHeight="1" hidden="1">
      <c r="A87" s="119"/>
      <c r="B87" s="110"/>
      <c r="C87" s="61"/>
    </row>
    <row r="88" spans="1:15" ht="12" customHeight="1">
      <c r="A88" s="119"/>
      <c r="B88" s="110"/>
      <c r="C88" s="57"/>
      <c r="D88" s="111">
        <v>109</v>
      </c>
      <c r="E88" s="111"/>
      <c r="F88" s="111"/>
      <c r="G88" s="111"/>
      <c r="H88" s="111"/>
      <c r="I88" s="111"/>
      <c r="J88" s="111"/>
      <c r="K88" s="111"/>
      <c r="L88" s="111"/>
      <c r="M88" s="111">
        <f>'2017 оценка потребности'!R88:R92</f>
        <v>0</v>
      </c>
      <c r="N88" s="111"/>
      <c r="O88" s="111">
        <f>(M88-N88)/D88</f>
        <v>0</v>
      </c>
    </row>
    <row r="89" spans="1:15" ht="11.25" customHeight="1">
      <c r="A89" s="119"/>
      <c r="B89" s="110"/>
      <c r="C89" s="57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</row>
    <row r="90" spans="1:15" ht="12" customHeight="1">
      <c r="A90" s="119"/>
      <c r="B90" s="110"/>
      <c r="C90" s="57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spans="1:15" ht="11.25" customHeight="1">
      <c r="A91" s="119"/>
      <c r="B91" s="110"/>
      <c r="C91" s="57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ht="15" customHeight="1">
      <c r="A92" s="119"/>
      <c r="B92" s="110"/>
      <c r="C92" s="57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</row>
    <row r="93" spans="1:15" ht="7.5" customHeight="1">
      <c r="A93" s="107" t="s">
        <v>91</v>
      </c>
      <c r="B93" s="109" t="s">
        <v>90</v>
      </c>
      <c r="C93" s="58"/>
      <c r="D93" s="111">
        <v>144</v>
      </c>
      <c r="E93" s="111"/>
      <c r="F93" s="111"/>
      <c r="G93" s="111"/>
      <c r="H93" s="111"/>
      <c r="I93" s="111"/>
      <c r="J93" s="111"/>
      <c r="K93" s="111"/>
      <c r="L93" s="111"/>
      <c r="M93" s="111">
        <f>'2017 оценка потребности'!R93:R97</f>
        <v>0</v>
      </c>
      <c r="N93" s="111"/>
      <c r="O93" s="111">
        <f>(M93-N93)/D93</f>
        <v>0</v>
      </c>
    </row>
    <row r="94" spans="1:15" ht="15">
      <c r="A94" s="108"/>
      <c r="B94" s="110"/>
      <c r="C94" s="57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  <row r="95" spans="1:15" ht="15">
      <c r="A95" s="108"/>
      <c r="B95" s="110"/>
      <c r="C95" s="57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</row>
    <row r="96" spans="1:15" ht="3" customHeight="1" hidden="1">
      <c r="A96" s="108"/>
      <c r="B96" s="110"/>
      <c r="C96" s="57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 ht="33" customHeight="1">
      <c r="A97" s="108"/>
      <c r="B97" s="110"/>
      <c r="C97" s="46" t="s">
        <v>111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3" ht="12.75" customHeight="1" hidden="1">
      <c r="A98" s="108"/>
      <c r="B98" s="110"/>
      <c r="C98" s="61"/>
    </row>
    <row r="99" spans="1:3" ht="12.75" customHeight="1" hidden="1">
      <c r="A99" s="108"/>
      <c r="B99" s="110"/>
      <c r="C99" s="61"/>
    </row>
    <row r="100" spans="1:3" ht="12.75" customHeight="1" hidden="1">
      <c r="A100" s="108"/>
      <c r="B100" s="110"/>
      <c r="C100" s="61"/>
    </row>
    <row r="101" spans="1:3" ht="12.75" customHeight="1" hidden="1">
      <c r="A101" s="108"/>
      <c r="B101" s="110"/>
      <c r="C101" s="61"/>
    </row>
    <row r="102" spans="1:3" ht="12.75" customHeight="1" hidden="1">
      <c r="A102" s="108"/>
      <c r="B102" s="110"/>
      <c r="C102" s="61"/>
    </row>
    <row r="103" spans="1:3" ht="3" customHeight="1" hidden="1">
      <c r="A103" s="108"/>
      <c r="B103" s="110"/>
      <c r="C103" s="61"/>
    </row>
    <row r="104" spans="1:15" ht="15">
      <c r="A104" s="121" t="s">
        <v>94</v>
      </c>
      <c r="B104" s="51" t="s">
        <v>92</v>
      </c>
      <c r="C104" s="65"/>
      <c r="D104" s="111">
        <v>75</v>
      </c>
      <c r="E104" s="111"/>
      <c r="F104" s="111"/>
      <c r="G104" s="111"/>
      <c r="H104" s="111"/>
      <c r="I104" s="111"/>
      <c r="J104" s="111"/>
      <c r="K104" s="111"/>
      <c r="L104" s="111"/>
      <c r="M104" s="111">
        <f>'2017 оценка потребности'!R104:R105</f>
        <v>0</v>
      </c>
      <c r="N104" s="111"/>
      <c r="O104" s="111">
        <f>(M104-N104)/D104</f>
        <v>0</v>
      </c>
    </row>
    <row r="105" spans="1:15" ht="62.25">
      <c r="A105" s="122"/>
      <c r="B105" s="52" t="s">
        <v>93</v>
      </c>
      <c r="C105" s="46" t="s">
        <v>111</v>
      </c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1:15" ht="67.5" customHeight="1">
      <c r="A106" s="118" t="s">
        <v>98</v>
      </c>
      <c r="B106" s="47" t="s">
        <v>95</v>
      </c>
      <c r="C106" s="47"/>
      <c r="D106" s="111">
        <v>1588</v>
      </c>
      <c r="E106" s="111"/>
      <c r="F106" s="111"/>
      <c r="G106" s="111"/>
      <c r="H106" s="111"/>
      <c r="I106" s="111"/>
      <c r="J106" s="111"/>
      <c r="K106" s="111"/>
      <c r="L106" s="111"/>
      <c r="M106" s="111">
        <f>'2017 оценка потребности'!R106:R108</f>
        <v>0</v>
      </c>
      <c r="N106" s="111"/>
      <c r="O106" s="111">
        <f>(M106-N106)/D106</f>
        <v>0</v>
      </c>
    </row>
    <row r="107" spans="1:15" ht="15">
      <c r="A107" s="119"/>
      <c r="B107" s="49" t="s">
        <v>96</v>
      </c>
      <c r="C107" s="49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ht="46.5">
      <c r="A108" s="120"/>
      <c r="B108" s="50" t="s">
        <v>97</v>
      </c>
      <c r="C108" s="46" t="s">
        <v>111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</row>
    <row r="109" spans="1:15" ht="30.75">
      <c r="A109" s="118" t="s">
        <v>101</v>
      </c>
      <c r="B109" s="47" t="s">
        <v>99</v>
      </c>
      <c r="C109" s="47"/>
      <c r="D109" s="111">
        <v>355</v>
      </c>
      <c r="E109" s="111"/>
      <c r="F109" s="111"/>
      <c r="G109" s="111"/>
      <c r="H109" s="111"/>
      <c r="I109" s="111"/>
      <c r="J109" s="111"/>
      <c r="K109" s="111"/>
      <c r="L109" s="111"/>
      <c r="M109" s="111">
        <f>'2017 оценка потребности'!R109:R110</f>
        <v>0</v>
      </c>
      <c r="N109" s="111"/>
      <c r="O109" s="111">
        <f>(M109-N109)/D109</f>
        <v>0</v>
      </c>
    </row>
    <row r="110" spans="1:15" ht="78">
      <c r="A110" s="119"/>
      <c r="B110" s="49" t="s">
        <v>100</v>
      </c>
      <c r="C110" s="46" t="s">
        <v>111</v>
      </c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15" ht="78">
      <c r="A111" s="53" t="s">
        <v>103</v>
      </c>
      <c r="B111" s="54" t="s">
        <v>102</v>
      </c>
      <c r="C111" s="46" t="s">
        <v>111</v>
      </c>
      <c r="D111" s="6">
        <v>106</v>
      </c>
      <c r="E111" s="6"/>
      <c r="F111" s="6"/>
      <c r="G111" s="6"/>
      <c r="H111" s="6"/>
      <c r="I111" s="6"/>
      <c r="J111" s="6"/>
      <c r="K111" s="6"/>
      <c r="L111" s="6"/>
      <c r="M111" s="6">
        <f>'2017 оценка потребности'!R111</f>
        <v>0</v>
      </c>
      <c r="N111" s="6"/>
      <c r="O111" s="6">
        <f>(M111-N111)/D111</f>
        <v>0</v>
      </c>
    </row>
    <row r="112" spans="1:15" ht="12.75" customHeight="1">
      <c r="A112" s="114" t="s">
        <v>105</v>
      </c>
      <c r="B112" s="116" t="s">
        <v>104</v>
      </c>
      <c r="C112" s="59"/>
      <c r="D112" s="111">
        <f>'2017 оценка потребности'!S112:S114</f>
        <v>0</v>
      </c>
      <c r="E112" s="111"/>
      <c r="F112" s="111"/>
      <c r="G112" s="111"/>
      <c r="H112" s="111"/>
      <c r="I112" s="111"/>
      <c r="J112" s="111"/>
      <c r="K112" s="111"/>
      <c r="L112" s="111"/>
      <c r="M112" s="111">
        <f>'2017 оценка потребности'!R112:R114</f>
        <v>0</v>
      </c>
      <c r="N112" s="111"/>
      <c r="O112" s="111" t="e">
        <f>(M112-N112)/D112</f>
        <v>#DIV/0!</v>
      </c>
    </row>
    <row r="113" spans="1:15" ht="12.75" customHeight="1">
      <c r="A113" s="115"/>
      <c r="B113" s="116"/>
      <c r="C113" s="46" t="s">
        <v>111</v>
      </c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1:15" ht="12.75" customHeight="1">
      <c r="A114" s="115"/>
      <c r="B114" s="117"/>
      <c r="C114" s="60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</sheetData>
  <sheetProtection/>
  <mergeCells count="249">
    <mergeCell ref="A8:O8"/>
    <mergeCell ref="O14:O17"/>
    <mergeCell ref="A1:O1"/>
    <mergeCell ref="A3:A5"/>
    <mergeCell ref="B3:B5"/>
    <mergeCell ref="C3:C5"/>
    <mergeCell ref="D3:D5"/>
    <mergeCell ref="E3:H3"/>
    <mergeCell ref="I3:L3"/>
    <mergeCell ref="E4:F4"/>
    <mergeCell ref="K4:L4"/>
    <mergeCell ref="B7:O7"/>
    <mergeCell ref="M3:M5"/>
    <mergeCell ref="N3:N5"/>
    <mergeCell ref="O3:O5"/>
    <mergeCell ref="G4:H4"/>
    <mergeCell ref="I4:J4"/>
    <mergeCell ref="E29:E41"/>
    <mergeCell ref="F29:F41"/>
    <mergeCell ref="D14:D17"/>
    <mergeCell ref="E14:E17"/>
    <mergeCell ref="F14:F17"/>
    <mergeCell ref="H29:H41"/>
    <mergeCell ref="A14:A17"/>
    <mergeCell ref="B14:B28"/>
    <mergeCell ref="C14:C17"/>
    <mergeCell ref="G14:G17"/>
    <mergeCell ref="H14:H17"/>
    <mergeCell ref="A29:A41"/>
    <mergeCell ref="B29:B41"/>
    <mergeCell ref="C29:C32"/>
    <mergeCell ref="D29:D41"/>
    <mergeCell ref="A42:A43"/>
    <mergeCell ref="D42:D43"/>
    <mergeCell ref="E42:E43"/>
    <mergeCell ref="F42:F43"/>
    <mergeCell ref="I14:I17"/>
    <mergeCell ref="M14:M17"/>
    <mergeCell ref="N14:N17"/>
    <mergeCell ref="L14:L17"/>
    <mergeCell ref="J14:J17"/>
    <mergeCell ref="K14:K17"/>
    <mergeCell ref="O44:O48"/>
    <mergeCell ref="G29:G41"/>
    <mergeCell ref="C43:C46"/>
    <mergeCell ref="J42:J43"/>
    <mergeCell ref="K42:K43"/>
    <mergeCell ref="L42:L43"/>
    <mergeCell ref="M29:M41"/>
    <mergeCell ref="I44:I48"/>
    <mergeCell ref="J44:J48"/>
    <mergeCell ref="K44:K48"/>
    <mergeCell ref="O29:O41"/>
    <mergeCell ref="M42:M43"/>
    <mergeCell ref="N42:N43"/>
    <mergeCell ref="O42:O43"/>
    <mergeCell ref="N29:N41"/>
    <mergeCell ref="I42:I43"/>
    <mergeCell ref="M44:M48"/>
    <mergeCell ref="N44:N48"/>
    <mergeCell ref="L29:L41"/>
    <mergeCell ref="L44:L48"/>
    <mergeCell ref="I29:I41"/>
    <mergeCell ref="J29:J41"/>
    <mergeCell ref="K29:K41"/>
    <mergeCell ref="F44:F48"/>
    <mergeCell ref="H42:H43"/>
    <mergeCell ref="G44:G48"/>
    <mergeCell ref="H44:H48"/>
    <mergeCell ref="G42:G43"/>
    <mergeCell ref="A44:A48"/>
    <mergeCell ref="B44:B48"/>
    <mergeCell ref="D44:D48"/>
    <mergeCell ref="E44:E48"/>
    <mergeCell ref="A49:A58"/>
    <mergeCell ref="B49:B58"/>
    <mergeCell ref="D49:D58"/>
    <mergeCell ref="E49:E58"/>
    <mergeCell ref="K49:K58"/>
    <mergeCell ref="J59:J60"/>
    <mergeCell ref="K59:K60"/>
    <mergeCell ref="I59:I60"/>
    <mergeCell ref="H49:H58"/>
    <mergeCell ref="C50:C53"/>
    <mergeCell ref="I49:I58"/>
    <mergeCell ref="J49:J58"/>
    <mergeCell ref="F49:F58"/>
    <mergeCell ref="G49:G58"/>
    <mergeCell ref="L59:L60"/>
    <mergeCell ref="M49:M58"/>
    <mergeCell ref="N49:N58"/>
    <mergeCell ref="O49:O58"/>
    <mergeCell ref="M59:M60"/>
    <mergeCell ref="N59:N60"/>
    <mergeCell ref="O59:O60"/>
    <mergeCell ref="L49:L58"/>
    <mergeCell ref="G61:G62"/>
    <mergeCell ref="H59:H60"/>
    <mergeCell ref="A59:A60"/>
    <mergeCell ref="D59:D60"/>
    <mergeCell ref="E59:E60"/>
    <mergeCell ref="F59:F60"/>
    <mergeCell ref="G59:G60"/>
    <mergeCell ref="A61:A62"/>
    <mergeCell ref="D61:D62"/>
    <mergeCell ref="E61:E62"/>
    <mergeCell ref="F61:F62"/>
    <mergeCell ref="O61:O62"/>
    <mergeCell ref="A63:A64"/>
    <mergeCell ref="D63:D64"/>
    <mergeCell ref="E63:E64"/>
    <mergeCell ref="F63:F64"/>
    <mergeCell ref="G63:G64"/>
    <mergeCell ref="H61:H62"/>
    <mergeCell ref="I61:I62"/>
    <mergeCell ref="J61:J62"/>
    <mergeCell ref="K61:K62"/>
    <mergeCell ref="I65:I67"/>
    <mergeCell ref="M61:M62"/>
    <mergeCell ref="N61:N62"/>
    <mergeCell ref="L61:L62"/>
    <mergeCell ref="L63:L64"/>
    <mergeCell ref="J65:J67"/>
    <mergeCell ref="K65:K67"/>
    <mergeCell ref="L65:L67"/>
    <mergeCell ref="H63:H64"/>
    <mergeCell ref="I63:I64"/>
    <mergeCell ref="J63:J64"/>
    <mergeCell ref="K63:K64"/>
    <mergeCell ref="M63:M64"/>
    <mergeCell ref="N63:N64"/>
    <mergeCell ref="O63:O64"/>
    <mergeCell ref="M65:M67"/>
    <mergeCell ref="N65:N67"/>
    <mergeCell ref="O65:O67"/>
    <mergeCell ref="F68:F78"/>
    <mergeCell ref="H65:H67"/>
    <mergeCell ref="A65:A67"/>
    <mergeCell ref="D65:D67"/>
    <mergeCell ref="E65:E67"/>
    <mergeCell ref="F65:F67"/>
    <mergeCell ref="G65:G67"/>
    <mergeCell ref="A68:A78"/>
    <mergeCell ref="B68:B78"/>
    <mergeCell ref="D68:D78"/>
    <mergeCell ref="E68:E78"/>
    <mergeCell ref="O68:O78"/>
    <mergeCell ref="G68:G78"/>
    <mergeCell ref="H68:H78"/>
    <mergeCell ref="I68:I78"/>
    <mergeCell ref="J68:J78"/>
    <mergeCell ref="K68:K78"/>
    <mergeCell ref="L68:L78"/>
    <mergeCell ref="G79:G81"/>
    <mergeCell ref="H79:H81"/>
    <mergeCell ref="M68:M78"/>
    <mergeCell ref="N68:N78"/>
    <mergeCell ref="A79:A81"/>
    <mergeCell ref="D79:D81"/>
    <mergeCell ref="E79:E81"/>
    <mergeCell ref="F79:F81"/>
    <mergeCell ref="J88:J92"/>
    <mergeCell ref="K88:K92"/>
    <mergeCell ref="L88:L92"/>
    <mergeCell ref="I88:I92"/>
    <mergeCell ref="I79:I81"/>
    <mergeCell ref="J79:J81"/>
    <mergeCell ref="K79:K81"/>
    <mergeCell ref="L79:L81"/>
    <mergeCell ref="M79:M81"/>
    <mergeCell ref="N79:N81"/>
    <mergeCell ref="O79:O81"/>
    <mergeCell ref="M88:M92"/>
    <mergeCell ref="N88:N92"/>
    <mergeCell ref="O88:O92"/>
    <mergeCell ref="F93:F97"/>
    <mergeCell ref="H88:H92"/>
    <mergeCell ref="A82:A92"/>
    <mergeCell ref="B82:B92"/>
    <mergeCell ref="D88:D92"/>
    <mergeCell ref="E88:E92"/>
    <mergeCell ref="F88:F92"/>
    <mergeCell ref="G88:G92"/>
    <mergeCell ref="A93:A103"/>
    <mergeCell ref="B93:B103"/>
    <mergeCell ref="D93:D97"/>
    <mergeCell ref="E93:E97"/>
    <mergeCell ref="M93:M97"/>
    <mergeCell ref="N93:N97"/>
    <mergeCell ref="O93:O97"/>
    <mergeCell ref="G93:G97"/>
    <mergeCell ref="H93:H97"/>
    <mergeCell ref="I93:I97"/>
    <mergeCell ref="J93:J97"/>
    <mergeCell ref="K93:K97"/>
    <mergeCell ref="L93:L97"/>
    <mergeCell ref="J104:J105"/>
    <mergeCell ref="K104:K105"/>
    <mergeCell ref="L104:L105"/>
    <mergeCell ref="A104:A105"/>
    <mergeCell ref="D104:D105"/>
    <mergeCell ref="E104:E105"/>
    <mergeCell ref="F104:F105"/>
    <mergeCell ref="G104:G105"/>
    <mergeCell ref="H104:H105"/>
    <mergeCell ref="M104:M105"/>
    <mergeCell ref="N104:N105"/>
    <mergeCell ref="O104:O105"/>
    <mergeCell ref="A106:A108"/>
    <mergeCell ref="D106:D108"/>
    <mergeCell ref="E106:E108"/>
    <mergeCell ref="F106:F108"/>
    <mergeCell ref="G106:G108"/>
    <mergeCell ref="H106:H108"/>
    <mergeCell ref="I104:I105"/>
    <mergeCell ref="O106:O108"/>
    <mergeCell ref="A109:A110"/>
    <mergeCell ref="D109:D110"/>
    <mergeCell ref="E109:E110"/>
    <mergeCell ref="F109:F110"/>
    <mergeCell ref="G109:G110"/>
    <mergeCell ref="I106:I108"/>
    <mergeCell ref="J106:J108"/>
    <mergeCell ref="K106:K108"/>
    <mergeCell ref="L106:L108"/>
    <mergeCell ref="M106:M108"/>
    <mergeCell ref="N106:N108"/>
    <mergeCell ref="M109:M110"/>
    <mergeCell ref="N109:N110"/>
    <mergeCell ref="J109:J110"/>
    <mergeCell ref="K109:K110"/>
    <mergeCell ref="L109:L110"/>
    <mergeCell ref="H109:H110"/>
    <mergeCell ref="O109:O110"/>
    <mergeCell ref="A112:A114"/>
    <mergeCell ref="B112:B114"/>
    <mergeCell ref="D112:D114"/>
    <mergeCell ref="E112:E114"/>
    <mergeCell ref="F112:F114"/>
    <mergeCell ref="G112:G114"/>
    <mergeCell ref="I109:I110"/>
    <mergeCell ref="M112:M114"/>
    <mergeCell ref="N112:N114"/>
    <mergeCell ref="O112:O114"/>
    <mergeCell ref="H112:H114"/>
    <mergeCell ref="I112:I114"/>
    <mergeCell ref="J112:J114"/>
    <mergeCell ref="K112:K114"/>
    <mergeCell ref="L112:L114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93" r:id="rId1"/>
  <headerFooter alignWithMargins="0">
    <oddHeader>&amp;RПриложение 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="63" zoomScaleNormal="63" zoomScalePageLayoutView="0" workbookViewId="0" topLeftCell="A2">
      <selection activeCell="U31" sqref="U31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4.00390625" style="2" customWidth="1"/>
    <col min="4" max="4" width="12.625" style="2" customWidth="1"/>
    <col min="5" max="5" width="10.50390625" style="2" hidden="1" customWidth="1"/>
    <col min="6" max="6" width="8.375" style="2" hidden="1" customWidth="1"/>
    <col min="7" max="7" width="10.375" style="2" hidden="1" customWidth="1"/>
    <col min="8" max="8" width="9.375" style="2" hidden="1" customWidth="1"/>
    <col min="9" max="9" width="9.50390625" style="2" hidden="1" customWidth="1"/>
    <col min="10" max="10" width="8.375" style="2" hidden="1" customWidth="1"/>
    <col min="11" max="11" width="9.625" style="2" hidden="1" customWidth="1"/>
    <col min="12" max="12" width="0.37109375" style="2" hidden="1" customWidth="1"/>
    <col min="13" max="13" width="0.37109375" style="14" customWidth="1"/>
    <col min="14" max="14" width="14.625" style="15" customWidth="1"/>
    <col min="15" max="15" width="0.37109375" style="15" customWidth="1"/>
    <col min="16" max="16" width="17.875" style="15" customWidth="1"/>
    <col min="17" max="17" width="17.625" style="15" customWidth="1"/>
    <col min="18" max="18" width="26.125" style="14" customWidth="1"/>
    <col min="19" max="16384" width="9.375" style="2" customWidth="1"/>
  </cols>
  <sheetData>
    <row r="1" spans="1:18" ht="29.2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ht="13.5" thickBot="1"/>
    <row r="3" spans="1:18" ht="109.5" customHeight="1">
      <c r="A3" s="141" t="s">
        <v>15</v>
      </c>
      <c r="B3" s="144" t="s">
        <v>19</v>
      </c>
      <c r="C3" s="144" t="s">
        <v>107</v>
      </c>
      <c r="D3" s="144" t="s">
        <v>108</v>
      </c>
      <c r="E3" s="146" t="s">
        <v>58</v>
      </c>
      <c r="F3" s="146"/>
      <c r="G3" s="146"/>
      <c r="H3" s="146"/>
      <c r="I3" s="146" t="s">
        <v>62</v>
      </c>
      <c r="J3" s="146"/>
      <c r="K3" s="146"/>
      <c r="L3" s="146"/>
      <c r="M3" s="135" t="s">
        <v>109</v>
      </c>
      <c r="N3" s="147"/>
      <c r="O3" s="148"/>
      <c r="P3" s="153" t="s">
        <v>110</v>
      </c>
      <c r="Q3" s="153"/>
      <c r="R3" s="153"/>
    </row>
    <row r="4" spans="1:18" ht="34.5" customHeight="1">
      <c r="A4" s="142"/>
      <c r="B4" s="112"/>
      <c r="C4" s="112"/>
      <c r="D4" s="112"/>
      <c r="E4" s="129" t="s">
        <v>14</v>
      </c>
      <c r="F4" s="129"/>
      <c r="G4" s="129" t="s">
        <v>59</v>
      </c>
      <c r="H4" s="129"/>
      <c r="I4" s="129" t="s">
        <v>14</v>
      </c>
      <c r="J4" s="129"/>
      <c r="K4" s="129" t="s">
        <v>59</v>
      </c>
      <c r="L4" s="129"/>
      <c r="M4" s="136"/>
      <c r="N4" s="149"/>
      <c r="O4" s="150"/>
      <c r="P4" s="11">
        <v>2014</v>
      </c>
      <c r="Q4" s="11">
        <v>2015</v>
      </c>
      <c r="R4" s="11">
        <v>2016</v>
      </c>
    </row>
    <row r="5" spans="1:18" ht="105" customHeight="1" thickBot="1">
      <c r="A5" s="143"/>
      <c r="B5" s="145"/>
      <c r="C5" s="145"/>
      <c r="D5" s="145"/>
      <c r="E5" s="22" t="s">
        <v>60</v>
      </c>
      <c r="F5" s="17" t="s">
        <v>61</v>
      </c>
      <c r="G5" s="22" t="s">
        <v>12</v>
      </c>
      <c r="H5" s="17" t="s">
        <v>13</v>
      </c>
      <c r="I5" s="22" t="s">
        <v>60</v>
      </c>
      <c r="J5" s="17" t="s">
        <v>61</v>
      </c>
      <c r="K5" s="22" t="s">
        <v>12</v>
      </c>
      <c r="L5" s="17" t="s">
        <v>13</v>
      </c>
      <c r="M5" s="137"/>
      <c r="N5" s="151"/>
      <c r="O5" s="152"/>
      <c r="P5" s="17" t="s">
        <v>13</v>
      </c>
      <c r="Q5" s="17" t="s">
        <v>13</v>
      </c>
      <c r="R5" s="17" t="s">
        <v>13</v>
      </c>
    </row>
    <row r="6" spans="1:18" s="5" customFormat="1" ht="12.75">
      <c r="A6" s="40" t="s">
        <v>0</v>
      </c>
      <c r="B6" s="39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>
        <v>3</v>
      </c>
      <c r="N6" s="39">
        <v>4</v>
      </c>
      <c r="O6" s="39">
        <v>6</v>
      </c>
      <c r="P6" s="39">
        <v>8</v>
      </c>
      <c r="Q6" s="39">
        <v>10</v>
      </c>
      <c r="R6" s="39">
        <v>11</v>
      </c>
    </row>
    <row r="7" spans="1:18" ht="13.5" customHeight="1">
      <c r="A7" s="42" t="s">
        <v>16</v>
      </c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ht="12.75" customHeight="1" thickBot="1">
      <c r="A8" s="138" t="s">
        <v>20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1:18" ht="27" hidden="1" thickBot="1">
      <c r="A9" s="8" t="s">
        <v>0</v>
      </c>
      <c r="B9" s="6" t="s">
        <v>40</v>
      </c>
      <c r="C9" s="6"/>
      <c r="D9" s="6"/>
      <c r="E9" s="13">
        <v>187190.4</v>
      </c>
      <c r="F9" s="11">
        <v>2523</v>
      </c>
      <c r="G9" s="13">
        <v>139636.5</v>
      </c>
      <c r="H9" s="11">
        <v>1754</v>
      </c>
      <c r="I9" s="13">
        <v>386986</v>
      </c>
      <c r="J9" s="27">
        <v>2877</v>
      </c>
      <c r="K9" s="13">
        <v>176854.5</v>
      </c>
      <c r="L9" s="11">
        <v>1935</v>
      </c>
      <c r="M9" s="13"/>
      <c r="N9" s="11"/>
      <c r="O9" s="11"/>
      <c r="P9" s="11"/>
      <c r="Q9" s="27"/>
      <c r="R9" s="13"/>
    </row>
    <row r="10" spans="1:18" ht="39.75" hidden="1" thickBot="1">
      <c r="A10" s="8" t="s">
        <v>32</v>
      </c>
      <c r="B10" s="6" t="s">
        <v>41</v>
      </c>
      <c r="C10" s="6"/>
      <c r="D10" s="6"/>
      <c r="E10" s="13">
        <v>133078</v>
      </c>
      <c r="F10" s="11">
        <v>5088</v>
      </c>
      <c r="G10" s="13">
        <v>103076</v>
      </c>
      <c r="H10" s="11">
        <v>5088</v>
      </c>
      <c r="I10" s="13">
        <v>229500.3</v>
      </c>
      <c r="J10" s="27">
        <v>5053</v>
      </c>
      <c r="K10" s="29">
        <v>138254.03</v>
      </c>
      <c r="L10" s="11">
        <v>4976</v>
      </c>
      <c r="M10" s="13"/>
      <c r="N10" s="11"/>
      <c r="O10" s="11"/>
      <c r="P10" s="11"/>
      <c r="Q10" s="27"/>
      <c r="R10" s="13"/>
    </row>
    <row r="11" spans="1:18" ht="27" hidden="1" thickBot="1">
      <c r="A11" s="8" t="s">
        <v>33</v>
      </c>
      <c r="B11" s="6" t="s">
        <v>42</v>
      </c>
      <c r="C11" s="6"/>
      <c r="D11" s="6"/>
      <c r="E11" s="13">
        <v>18712</v>
      </c>
      <c r="F11" s="11">
        <v>2205</v>
      </c>
      <c r="G11" s="13">
        <v>14673</v>
      </c>
      <c r="H11" s="11">
        <v>2205</v>
      </c>
      <c r="I11" s="13">
        <v>26566</v>
      </c>
      <c r="J11" s="27">
        <v>2168</v>
      </c>
      <c r="K11" s="13">
        <v>21914.6</v>
      </c>
      <c r="L11" s="11">
        <v>2233</v>
      </c>
      <c r="N11" s="13"/>
      <c r="O11" s="11"/>
      <c r="P11" s="11"/>
      <c r="Q11" s="27"/>
      <c r="R11" s="13"/>
    </row>
    <row r="12" spans="1:18" ht="13.5" hidden="1" thickBot="1">
      <c r="A12" s="8" t="s">
        <v>34</v>
      </c>
      <c r="B12" s="6" t="s">
        <v>43</v>
      </c>
      <c r="C12" s="6"/>
      <c r="D12" s="6"/>
      <c r="E12" s="13">
        <v>730</v>
      </c>
      <c r="F12" s="11">
        <v>2740</v>
      </c>
      <c r="G12" s="13">
        <v>730</v>
      </c>
      <c r="H12" s="11">
        <v>2740</v>
      </c>
      <c r="I12" s="13">
        <v>680</v>
      </c>
      <c r="J12" s="37">
        <v>2338</v>
      </c>
      <c r="K12" s="29">
        <v>3309</v>
      </c>
      <c r="L12" s="11">
        <v>3361</v>
      </c>
      <c r="M12" s="13"/>
      <c r="N12" s="11"/>
      <c r="O12" s="11"/>
      <c r="P12" s="38"/>
      <c r="Q12" s="37"/>
      <c r="R12" s="13"/>
    </row>
    <row r="13" spans="1:18" ht="13.5" hidden="1" thickBot="1">
      <c r="A13" s="43"/>
      <c r="B13" s="44"/>
      <c r="C13" s="44"/>
      <c r="D13" s="6"/>
      <c r="E13" s="13"/>
      <c r="F13" s="11"/>
      <c r="G13" s="13"/>
      <c r="H13" s="11"/>
      <c r="I13" s="13"/>
      <c r="J13" s="37"/>
      <c r="K13" s="29"/>
      <c r="L13" s="11"/>
      <c r="M13" s="13"/>
      <c r="N13" s="11"/>
      <c r="O13" s="11"/>
      <c r="P13" s="38"/>
      <c r="Q13" s="37"/>
      <c r="R13" s="13"/>
    </row>
    <row r="14" spans="1:18" ht="15" customHeight="1">
      <c r="A14" s="125" t="s">
        <v>0</v>
      </c>
      <c r="B14" s="105" t="s">
        <v>64</v>
      </c>
      <c r="C14" s="109" t="s">
        <v>111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>
        <v>428699.3</v>
      </c>
      <c r="N14" s="111">
        <v>4402</v>
      </c>
      <c r="O14" s="111">
        <v>4402</v>
      </c>
      <c r="P14" s="111">
        <v>4614</v>
      </c>
      <c r="Q14" s="111">
        <f>'2017 оценка потребности'!W14:W17</f>
        <v>4582</v>
      </c>
      <c r="R14" s="111">
        <f>'2017 оценка потребности'!Y14:Y17</f>
        <v>4582</v>
      </c>
    </row>
    <row r="15" spans="1:18" ht="15" customHeight="1">
      <c r="A15" s="126"/>
      <c r="B15" s="106"/>
      <c r="C15" s="110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5" customHeight="1">
      <c r="A16" s="126"/>
      <c r="B16" s="106"/>
      <c r="C16" s="110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1.25" customHeight="1">
      <c r="A17" s="127"/>
      <c r="B17" s="106"/>
      <c r="C17" s="11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0" customHeight="1" hidden="1">
      <c r="A18" s="43"/>
      <c r="B18" s="106"/>
      <c r="C18" s="55"/>
      <c r="D18" s="6"/>
      <c r="E18" s="13"/>
      <c r="F18" s="11"/>
      <c r="G18" s="13"/>
      <c r="H18" s="11"/>
      <c r="I18" s="13"/>
      <c r="J18" s="37"/>
      <c r="K18" s="29"/>
      <c r="L18" s="11"/>
      <c r="M18" s="13"/>
      <c r="N18" s="11"/>
      <c r="O18" s="11"/>
      <c r="P18" s="38"/>
      <c r="Q18" s="37"/>
      <c r="R18" s="13"/>
    </row>
    <row r="19" spans="1:18" ht="15" hidden="1">
      <c r="A19" s="43"/>
      <c r="B19" s="106"/>
      <c r="C19" s="55"/>
      <c r="D19" s="6"/>
      <c r="E19" s="13"/>
      <c r="F19" s="11"/>
      <c r="G19" s="13"/>
      <c r="H19" s="11"/>
      <c r="I19" s="13"/>
      <c r="J19" s="37"/>
      <c r="K19" s="29"/>
      <c r="L19" s="11"/>
      <c r="M19" s="13"/>
      <c r="N19" s="11"/>
      <c r="O19" s="11"/>
      <c r="P19" s="38"/>
      <c r="Q19" s="37"/>
      <c r="R19" s="13"/>
    </row>
    <row r="20" spans="1:18" ht="15" hidden="1">
      <c r="A20" s="43"/>
      <c r="B20" s="106"/>
      <c r="C20" s="55"/>
      <c r="D20" s="6"/>
      <c r="E20" s="13"/>
      <c r="F20" s="11"/>
      <c r="G20" s="13"/>
      <c r="H20" s="11"/>
      <c r="I20" s="13"/>
      <c r="J20" s="37"/>
      <c r="K20" s="29"/>
      <c r="L20" s="11"/>
      <c r="M20" s="13"/>
      <c r="N20" s="11"/>
      <c r="O20" s="11"/>
      <c r="P20" s="38"/>
      <c r="Q20" s="37"/>
      <c r="R20" s="13"/>
    </row>
    <row r="21" spans="1:18" ht="15" hidden="1">
      <c r="A21" s="43"/>
      <c r="B21" s="106"/>
      <c r="C21" s="55"/>
      <c r="D21" s="6"/>
      <c r="E21" s="13"/>
      <c r="F21" s="11"/>
      <c r="G21" s="13"/>
      <c r="H21" s="11"/>
      <c r="I21" s="13"/>
      <c r="J21" s="37"/>
      <c r="K21" s="29"/>
      <c r="L21" s="11"/>
      <c r="M21" s="13"/>
      <c r="N21" s="11"/>
      <c r="O21" s="11"/>
      <c r="P21" s="38"/>
      <c r="Q21" s="37"/>
      <c r="R21" s="13"/>
    </row>
    <row r="22" spans="1:18" ht="15" hidden="1">
      <c r="A22" s="43"/>
      <c r="B22" s="106"/>
      <c r="C22" s="55"/>
      <c r="D22" s="6"/>
      <c r="E22" s="13"/>
      <c r="F22" s="11"/>
      <c r="G22" s="13"/>
      <c r="H22" s="11"/>
      <c r="I22" s="13"/>
      <c r="J22" s="37"/>
      <c r="K22" s="29"/>
      <c r="L22" s="11"/>
      <c r="M22" s="13"/>
      <c r="N22" s="11"/>
      <c r="O22" s="11"/>
      <c r="P22" s="38"/>
      <c r="Q22" s="37"/>
      <c r="R22" s="13"/>
    </row>
    <row r="23" spans="1:18" ht="15" hidden="1">
      <c r="A23" s="43"/>
      <c r="B23" s="106"/>
      <c r="C23" s="55"/>
      <c r="D23" s="6"/>
      <c r="E23" s="13"/>
      <c r="F23" s="11"/>
      <c r="G23" s="13"/>
      <c r="H23" s="11"/>
      <c r="I23" s="13"/>
      <c r="J23" s="37"/>
      <c r="K23" s="29"/>
      <c r="L23" s="11"/>
      <c r="M23" s="13"/>
      <c r="N23" s="11"/>
      <c r="O23" s="11"/>
      <c r="P23" s="38"/>
      <c r="Q23" s="37"/>
      <c r="R23" s="13"/>
    </row>
    <row r="24" spans="1:18" ht="15" hidden="1">
      <c r="A24" s="43"/>
      <c r="B24" s="106"/>
      <c r="C24" s="55"/>
      <c r="D24" s="6"/>
      <c r="E24" s="13"/>
      <c r="F24" s="11"/>
      <c r="G24" s="13"/>
      <c r="H24" s="11"/>
      <c r="I24" s="13"/>
      <c r="J24" s="37"/>
      <c r="K24" s="29"/>
      <c r="L24" s="11"/>
      <c r="M24" s="13"/>
      <c r="N24" s="11"/>
      <c r="O24" s="11"/>
      <c r="P24" s="38"/>
      <c r="Q24" s="37"/>
      <c r="R24" s="13"/>
    </row>
    <row r="25" spans="1:18" ht="15" hidden="1">
      <c r="A25" s="43"/>
      <c r="B25" s="106"/>
      <c r="C25" s="55"/>
      <c r="D25" s="6"/>
      <c r="E25" s="13"/>
      <c r="F25" s="11"/>
      <c r="G25" s="13"/>
      <c r="H25" s="11"/>
      <c r="I25" s="13"/>
      <c r="J25" s="37"/>
      <c r="K25" s="29"/>
      <c r="L25" s="11"/>
      <c r="M25" s="13"/>
      <c r="N25" s="11"/>
      <c r="O25" s="11"/>
      <c r="P25" s="38"/>
      <c r="Q25" s="37"/>
      <c r="R25" s="13"/>
    </row>
    <row r="26" spans="1:18" ht="15" hidden="1">
      <c r="A26" s="43"/>
      <c r="B26" s="106"/>
      <c r="C26" s="55"/>
      <c r="D26" s="6"/>
      <c r="E26" s="13"/>
      <c r="F26" s="11"/>
      <c r="G26" s="13"/>
      <c r="H26" s="11"/>
      <c r="I26" s="13"/>
      <c r="J26" s="37"/>
      <c r="K26" s="29"/>
      <c r="L26" s="11"/>
      <c r="M26" s="13"/>
      <c r="N26" s="11"/>
      <c r="O26" s="11"/>
      <c r="P26" s="38"/>
      <c r="Q26" s="37"/>
      <c r="R26" s="13"/>
    </row>
    <row r="27" spans="1:18" ht="15" hidden="1">
      <c r="A27" s="43"/>
      <c r="B27" s="106"/>
      <c r="C27" s="55"/>
      <c r="D27" s="6"/>
      <c r="E27" s="13"/>
      <c r="F27" s="11"/>
      <c r="G27" s="13"/>
      <c r="H27" s="11"/>
      <c r="I27" s="13"/>
      <c r="J27" s="37"/>
      <c r="K27" s="29"/>
      <c r="L27" s="11"/>
      <c r="M27" s="13"/>
      <c r="N27" s="11"/>
      <c r="O27" s="11"/>
      <c r="P27" s="38"/>
      <c r="Q27" s="37"/>
      <c r="R27" s="13"/>
    </row>
    <row r="28" spans="1:18" ht="15" hidden="1">
      <c r="A28" s="45"/>
      <c r="B28" s="106"/>
      <c r="C28" s="55"/>
      <c r="D28" s="6"/>
      <c r="E28" s="13"/>
      <c r="F28" s="11"/>
      <c r="G28" s="13"/>
      <c r="H28" s="11"/>
      <c r="I28" s="13"/>
      <c r="J28" s="37"/>
      <c r="K28" s="29"/>
      <c r="L28" s="11"/>
      <c r="M28" s="13"/>
      <c r="N28" s="11"/>
      <c r="O28" s="11"/>
      <c r="P28" s="38"/>
      <c r="Q28" s="37"/>
      <c r="R28" s="13"/>
    </row>
    <row r="29" spans="1:18" ht="12.75" customHeight="1">
      <c r="A29" s="118" t="s">
        <v>32</v>
      </c>
      <c r="B29" s="128" t="s">
        <v>65</v>
      </c>
      <c r="C29" s="109" t="s">
        <v>111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>
        <v>70394.75</v>
      </c>
      <c r="N29" s="104">
        <v>515</v>
      </c>
      <c r="O29" s="104">
        <v>515</v>
      </c>
      <c r="P29" s="104">
        <v>429</v>
      </c>
      <c r="Q29" s="104">
        <f>'2017 оценка потребности'!W29:W41</f>
        <v>591</v>
      </c>
      <c r="R29" s="111">
        <f>'2017 оценка потребности'!Y29:Y41</f>
        <v>591</v>
      </c>
    </row>
    <row r="30" spans="1:18" ht="12.75" customHeight="1">
      <c r="A30" s="119"/>
      <c r="B30" s="106"/>
      <c r="C30" s="110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12"/>
    </row>
    <row r="31" spans="1:18" ht="12.75" customHeight="1">
      <c r="A31" s="119"/>
      <c r="B31" s="106"/>
      <c r="C31" s="11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12"/>
    </row>
    <row r="32" spans="1:18" ht="12.75" customHeight="1">
      <c r="A32" s="119"/>
      <c r="B32" s="106"/>
      <c r="C32" s="110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12"/>
    </row>
    <row r="33" spans="1:18" ht="6" customHeight="1">
      <c r="A33" s="119"/>
      <c r="B33" s="106"/>
      <c r="C33" s="61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12"/>
    </row>
    <row r="34" spans="1:18" ht="12.75" customHeight="1" hidden="1">
      <c r="A34" s="119"/>
      <c r="B34" s="106"/>
      <c r="C34" s="61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12"/>
    </row>
    <row r="35" spans="1:18" ht="12.75" customHeight="1" hidden="1">
      <c r="A35" s="119"/>
      <c r="B35" s="106"/>
      <c r="C35" s="61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12"/>
    </row>
    <row r="36" spans="1:18" ht="12.75" customHeight="1" hidden="1">
      <c r="A36" s="119"/>
      <c r="B36" s="106"/>
      <c r="C36" s="61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12"/>
    </row>
    <row r="37" spans="1:18" s="4" customFormat="1" ht="12.75" customHeight="1" hidden="1">
      <c r="A37" s="119"/>
      <c r="B37" s="106"/>
      <c r="C37" s="61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12"/>
    </row>
    <row r="38" spans="1:18" ht="12.75" customHeight="1" hidden="1">
      <c r="A38" s="119"/>
      <c r="B38" s="106"/>
      <c r="C38" s="6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12"/>
    </row>
    <row r="39" spans="1:18" ht="12.75" customHeight="1" hidden="1">
      <c r="A39" s="119"/>
      <c r="B39" s="106"/>
      <c r="C39" s="61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12"/>
    </row>
    <row r="40" spans="1:18" ht="12.75" customHeight="1" hidden="1">
      <c r="A40" s="119"/>
      <c r="B40" s="106"/>
      <c r="C40" s="61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12"/>
    </row>
    <row r="41" spans="1:18" ht="24" customHeight="1" hidden="1">
      <c r="A41" s="119"/>
      <c r="B41" s="106"/>
      <c r="C41" s="61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13"/>
    </row>
    <row r="42" spans="1:18" ht="15">
      <c r="A42" s="118" t="s">
        <v>33</v>
      </c>
      <c r="B42" s="47" t="s">
        <v>66</v>
      </c>
      <c r="C42" s="62"/>
      <c r="D42" s="104"/>
      <c r="E42" s="104"/>
      <c r="F42" s="104"/>
      <c r="G42" s="104"/>
      <c r="H42" s="104"/>
      <c r="I42" s="104"/>
      <c r="J42" s="104"/>
      <c r="K42" s="104"/>
      <c r="L42" s="104"/>
      <c r="M42" s="104">
        <v>15079.96</v>
      </c>
      <c r="N42" s="104">
        <v>107</v>
      </c>
      <c r="O42" s="104">
        <v>107</v>
      </c>
      <c r="P42" s="104">
        <v>139</v>
      </c>
      <c r="Q42" s="104">
        <f>'2017 оценка потребности'!W42:W43</f>
        <v>139</v>
      </c>
      <c r="R42" s="111">
        <f>'2017 оценка потребности'!Y42:Y43</f>
        <v>139</v>
      </c>
    </row>
    <row r="43" spans="1:18" ht="30.75">
      <c r="A43" s="120"/>
      <c r="B43" s="48" t="s">
        <v>67</v>
      </c>
      <c r="C43" s="6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13"/>
    </row>
    <row r="44" spans="1:18" ht="12.75" customHeight="1">
      <c r="A44" s="118" t="s">
        <v>34</v>
      </c>
      <c r="B44" s="110" t="s">
        <v>68</v>
      </c>
      <c r="C44" s="57"/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890</v>
      </c>
      <c r="N44" s="111">
        <v>40</v>
      </c>
      <c r="O44" s="111">
        <v>40</v>
      </c>
      <c r="P44" s="111">
        <v>26</v>
      </c>
      <c r="Q44" s="111">
        <f>'2017 оценка потребности'!W44:W48</f>
        <v>0</v>
      </c>
      <c r="R44" s="111">
        <f>'2017 оценка потребности'!Y44:Y48</f>
        <v>0</v>
      </c>
    </row>
    <row r="45" spans="1:18" ht="12.75" customHeight="1">
      <c r="A45" s="119"/>
      <c r="B45" s="110"/>
      <c r="C45" s="57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5">
      <c r="A46" s="119"/>
      <c r="B46" s="110"/>
      <c r="C46" s="57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5">
      <c r="A47" s="119"/>
      <c r="B47" s="110"/>
      <c r="C47" s="5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ht="15">
      <c r="A48" s="119"/>
      <c r="B48" s="110"/>
      <c r="C48" s="57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:18" ht="12.75" customHeight="1">
      <c r="A49" s="121" t="s">
        <v>70</v>
      </c>
      <c r="B49" s="101" t="s">
        <v>69</v>
      </c>
      <c r="C49" s="56"/>
      <c r="D49" s="111"/>
      <c r="E49" s="111"/>
      <c r="F49" s="111"/>
      <c r="G49" s="111"/>
      <c r="H49" s="111"/>
      <c r="I49" s="111"/>
      <c r="J49" s="111"/>
      <c r="K49" s="111"/>
      <c r="L49" s="111"/>
      <c r="M49" s="111">
        <v>91510.5</v>
      </c>
      <c r="N49" s="111">
        <v>636</v>
      </c>
      <c r="O49" s="111">
        <v>609</v>
      </c>
      <c r="P49" s="111">
        <v>892</v>
      </c>
      <c r="Q49" s="111">
        <f>'2017 оценка потребности'!W49:W58</f>
        <v>0</v>
      </c>
      <c r="R49" s="111">
        <f>'2017 оценка потребности'!Y49:Y58</f>
        <v>0</v>
      </c>
    </row>
    <row r="50" spans="1:18" ht="12.75" customHeight="1">
      <c r="A50" s="100"/>
      <c r="B50" s="102"/>
      <c r="C50" s="55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ht="12.75" customHeight="1">
      <c r="A51" s="100"/>
      <c r="B51" s="102"/>
      <c r="C51" s="55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ht="12.75" customHeight="1">
      <c r="A52" s="100"/>
      <c r="B52" s="102"/>
      <c r="C52" s="55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ht="12.75" customHeight="1">
      <c r="A53" s="100"/>
      <c r="B53" s="102"/>
      <c r="C53" s="55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2.25" customHeight="1">
      <c r="A54" s="100"/>
      <c r="B54" s="102"/>
      <c r="C54" s="55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2.75" customHeight="1" hidden="1">
      <c r="A55" s="100"/>
      <c r="B55" s="102"/>
      <c r="C55" s="55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ht="12.75" customHeight="1" hidden="1">
      <c r="A56" s="100"/>
      <c r="B56" s="102"/>
      <c r="C56" s="55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2.75" customHeight="1" hidden="1">
      <c r="A57" s="100"/>
      <c r="B57" s="102"/>
      <c r="C57" s="55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ht="13.5" customHeight="1" hidden="1">
      <c r="A58" s="122"/>
      <c r="B58" s="103"/>
      <c r="C58" s="64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ht="93">
      <c r="A59" s="118" t="s">
        <v>73</v>
      </c>
      <c r="B59" s="47" t="s">
        <v>71</v>
      </c>
      <c r="C59" s="47"/>
      <c r="D59" s="111"/>
      <c r="E59" s="111"/>
      <c r="F59" s="111"/>
      <c r="G59" s="111"/>
      <c r="H59" s="111"/>
      <c r="I59" s="111"/>
      <c r="J59" s="111"/>
      <c r="K59" s="111"/>
      <c r="L59" s="111"/>
      <c r="M59" s="111">
        <v>66915</v>
      </c>
      <c r="N59" s="111">
        <v>611</v>
      </c>
      <c r="O59" s="111">
        <v>622</v>
      </c>
      <c r="P59" s="111">
        <v>611</v>
      </c>
      <c r="Q59" s="111">
        <f>'2017 оценка потребности'!W59:W60</f>
        <v>0</v>
      </c>
      <c r="R59" s="111">
        <f>'2017 оценка потребности'!Y59:Y60</f>
        <v>0</v>
      </c>
    </row>
    <row r="60" spans="1:18" ht="18.75" customHeight="1">
      <c r="A60" s="119"/>
      <c r="B60" s="49" t="s">
        <v>72</v>
      </c>
      <c r="C60" s="49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ht="78">
      <c r="A61" s="118" t="s">
        <v>76</v>
      </c>
      <c r="B61" s="47" t="s">
        <v>74</v>
      </c>
      <c r="C61" s="47"/>
      <c r="D61" s="111"/>
      <c r="E61" s="111"/>
      <c r="F61" s="111"/>
      <c r="G61" s="111"/>
      <c r="H61" s="111"/>
      <c r="I61" s="111"/>
      <c r="J61" s="111"/>
      <c r="K61" s="111"/>
      <c r="L61" s="111"/>
      <c r="M61" s="111">
        <v>44151.2</v>
      </c>
      <c r="N61" s="111">
        <v>585</v>
      </c>
      <c r="O61" s="111">
        <v>562</v>
      </c>
      <c r="P61" s="111">
        <v>597</v>
      </c>
      <c r="Q61" s="111">
        <f>'2017 оценка потребности'!W61:W62</f>
        <v>0</v>
      </c>
      <c r="R61" s="111">
        <f>'2017 оценка потребности'!Y61:Y62</f>
        <v>0</v>
      </c>
    </row>
    <row r="62" spans="1:18" ht="15">
      <c r="A62" s="119"/>
      <c r="B62" s="49" t="s">
        <v>75</v>
      </c>
      <c r="C62" s="49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 ht="93">
      <c r="A63" s="118" t="s">
        <v>78</v>
      </c>
      <c r="B63" s="47" t="s">
        <v>71</v>
      </c>
      <c r="C63" s="47"/>
      <c r="D63" s="111"/>
      <c r="E63" s="111"/>
      <c r="F63" s="111"/>
      <c r="G63" s="111"/>
      <c r="H63" s="111"/>
      <c r="I63" s="111"/>
      <c r="J63" s="111"/>
      <c r="K63" s="111"/>
      <c r="L63" s="111"/>
      <c r="M63" s="111">
        <v>95589.9</v>
      </c>
      <c r="N63" s="111">
        <v>95</v>
      </c>
      <c r="O63" s="111">
        <v>72</v>
      </c>
      <c r="P63" s="111">
        <v>95</v>
      </c>
      <c r="Q63" s="111">
        <f>'2017 оценка потребности'!W63:W64</f>
        <v>0</v>
      </c>
      <c r="R63" s="111">
        <f>'2017 оценка потребности'!Y63:Y64</f>
        <v>0</v>
      </c>
    </row>
    <row r="64" spans="1:18" ht="15">
      <c r="A64" s="119"/>
      <c r="B64" s="49" t="s">
        <v>77</v>
      </c>
      <c r="C64" s="49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8" ht="15">
      <c r="A65" s="118" t="s">
        <v>82</v>
      </c>
      <c r="B65" s="47" t="s">
        <v>79</v>
      </c>
      <c r="C65" s="47"/>
      <c r="D65" s="111"/>
      <c r="E65" s="111"/>
      <c r="F65" s="111"/>
      <c r="G65" s="111"/>
      <c r="H65" s="111"/>
      <c r="I65" s="111"/>
      <c r="J65" s="111"/>
      <c r="K65" s="111"/>
      <c r="L65" s="111"/>
      <c r="M65" s="111">
        <v>5130.64</v>
      </c>
      <c r="N65" s="111">
        <v>40</v>
      </c>
      <c r="O65" s="111">
        <v>39</v>
      </c>
      <c r="P65" s="111">
        <v>40</v>
      </c>
      <c r="Q65" s="111">
        <f>'2017 оценка потребности'!W65:W67</f>
        <v>0</v>
      </c>
      <c r="R65" s="111">
        <f>'2017 оценка потребности'!Y65:Y67</f>
        <v>0</v>
      </c>
    </row>
    <row r="66" spans="1:18" ht="78">
      <c r="A66" s="119"/>
      <c r="B66" s="46" t="s">
        <v>80</v>
      </c>
      <c r="C66" s="46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1:18" ht="15" customHeight="1" thickBot="1">
      <c r="A67" s="120"/>
      <c r="B67" s="50" t="s">
        <v>81</v>
      </c>
      <c r="C67" s="50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8" ht="12.75" customHeight="1">
      <c r="A68" s="118" t="s">
        <v>84</v>
      </c>
      <c r="B68" s="105" t="s">
        <v>83</v>
      </c>
      <c r="C68" s="55"/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v>11159.94</v>
      </c>
      <c r="N68" s="111">
        <v>130</v>
      </c>
      <c r="O68" s="111">
        <v>87</v>
      </c>
      <c r="P68" s="111">
        <v>130</v>
      </c>
      <c r="Q68" s="111">
        <f>'2017 оценка потребности'!W68:W78</f>
        <v>0</v>
      </c>
      <c r="R68" s="111">
        <f>'2017 оценка потребности'!Y68:Y78</f>
        <v>0</v>
      </c>
    </row>
    <row r="69" spans="1:18" ht="15">
      <c r="A69" s="119"/>
      <c r="B69" s="106"/>
      <c r="C69" s="55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1:18" ht="15">
      <c r="A70" s="119"/>
      <c r="B70" s="106"/>
      <c r="C70" s="55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1:18" ht="15">
      <c r="A71" s="119"/>
      <c r="B71" s="106"/>
      <c r="C71" s="55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1:18" ht="15">
      <c r="A72" s="119"/>
      <c r="B72" s="106"/>
      <c r="C72" s="55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5">
      <c r="A73" s="119"/>
      <c r="B73" s="106"/>
      <c r="C73" s="55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1:18" ht="15">
      <c r="A74" s="119"/>
      <c r="B74" s="106"/>
      <c r="C74" s="55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1:18" ht="15">
      <c r="A75" s="119"/>
      <c r="B75" s="106"/>
      <c r="C75" s="55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1:18" ht="9.75" customHeight="1">
      <c r="A76" s="119"/>
      <c r="B76" s="106"/>
      <c r="C76" s="5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1:18" ht="6" customHeight="1" hidden="1">
      <c r="A77" s="119"/>
      <c r="B77" s="106"/>
      <c r="C77" s="55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1:18" ht="12.75" customHeight="1" hidden="1">
      <c r="A78" s="119"/>
      <c r="B78" s="106"/>
      <c r="C78" s="55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1:18" ht="30.75">
      <c r="A79" s="118" t="s">
        <v>87</v>
      </c>
      <c r="B79" s="47" t="s">
        <v>85</v>
      </c>
      <c r="C79" s="47"/>
      <c r="D79" s="111"/>
      <c r="E79" s="111"/>
      <c r="F79" s="111"/>
      <c r="G79" s="111"/>
      <c r="H79" s="111"/>
      <c r="I79" s="111"/>
      <c r="J79" s="111"/>
      <c r="K79" s="111"/>
      <c r="L79" s="111"/>
      <c r="M79" s="111">
        <v>20115.8</v>
      </c>
      <c r="N79" s="111">
        <v>115</v>
      </c>
      <c r="O79" s="111">
        <v>125</v>
      </c>
      <c r="P79" s="111">
        <v>125</v>
      </c>
      <c r="Q79" s="111">
        <f>'2017 оценка потребности'!W79:W81</f>
        <v>0</v>
      </c>
      <c r="R79" s="111">
        <f>'2017 оценка потребности'!Y79:Y81</f>
        <v>0</v>
      </c>
    </row>
    <row r="80" spans="1:18" ht="46.5">
      <c r="A80" s="119"/>
      <c r="B80" s="46" t="s">
        <v>86</v>
      </c>
      <c r="C80" s="46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ht="12.75" customHeight="1">
      <c r="A81" s="120"/>
      <c r="B81" s="50" t="s">
        <v>75</v>
      </c>
      <c r="C81" s="50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1:3" ht="12.75" customHeight="1" hidden="1">
      <c r="A82" s="118" t="s">
        <v>89</v>
      </c>
      <c r="B82" s="109" t="s">
        <v>88</v>
      </c>
      <c r="C82" s="61"/>
    </row>
    <row r="83" spans="1:3" ht="12.75" customHeight="1" hidden="1">
      <c r="A83" s="119"/>
      <c r="B83" s="110"/>
      <c r="C83" s="61"/>
    </row>
    <row r="84" spans="1:3" ht="12.75" customHeight="1" hidden="1">
      <c r="A84" s="119"/>
      <c r="B84" s="110"/>
      <c r="C84" s="61"/>
    </row>
    <row r="85" spans="1:3" ht="12.75" customHeight="1" hidden="1">
      <c r="A85" s="119"/>
      <c r="B85" s="110"/>
      <c r="C85" s="61"/>
    </row>
    <row r="86" spans="1:3" ht="20.25" customHeight="1" hidden="1">
      <c r="A86" s="119"/>
      <c r="B86" s="110"/>
      <c r="C86" s="61"/>
    </row>
    <row r="87" spans="1:3" ht="30.75" customHeight="1" hidden="1">
      <c r="A87" s="119"/>
      <c r="B87" s="110"/>
      <c r="C87" s="61"/>
    </row>
    <row r="88" spans="1:18" ht="12" customHeight="1">
      <c r="A88" s="119"/>
      <c r="B88" s="110"/>
      <c r="C88" s="57"/>
      <c r="D88" s="111"/>
      <c r="E88" s="111"/>
      <c r="F88" s="111"/>
      <c r="G88" s="111"/>
      <c r="H88" s="111"/>
      <c r="I88" s="111"/>
      <c r="J88" s="111"/>
      <c r="K88" s="111"/>
      <c r="L88" s="111"/>
      <c r="M88" s="111">
        <v>250</v>
      </c>
      <c r="N88" s="111">
        <v>76</v>
      </c>
      <c r="O88" s="111">
        <v>16</v>
      </c>
      <c r="P88" s="111">
        <v>109</v>
      </c>
      <c r="Q88" s="111">
        <f>'2017 оценка потребности'!W88:W92</f>
        <v>0</v>
      </c>
      <c r="R88" s="111">
        <f>'2017 оценка потребности'!Y88:Y92</f>
        <v>0</v>
      </c>
    </row>
    <row r="89" spans="1:18" ht="11.25" customHeight="1">
      <c r="A89" s="119"/>
      <c r="B89" s="110"/>
      <c r="C89" s="57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1:18" ht="12" customHeight="1">
      <c r="A90" s="119"/>
      <c r="B90" s="110"/>
      <c r="C90" s="57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1:18" ht="11.25" customHeight="1">
      <c r="A91" s="119"/>
      <c r="B91" s="110"/>
      <c r="C91" s="57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1:18" ht="15" customHeight="1">
      <c r="A92" s="119"/>
      <c r="B92" s="110"/>
      <c r="C92" s="57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1:18" ht="7.5" customHeight="1">
      <c r="A93" s="107" t="s">
        <v>91</v>
      </c>
      <c r="B93" s="109" t="s">
        <v>90</v>
      </c>
      <c r="C93" s="58"/>
      <c r="D93" s="111"/>
      <c r="E93" s="111"/>
      <c r="F93" s="111"/>
      <c r="G93" s="111"/>
      <c r="H93" s="111"/>
      <c r="I93" s="111"/>
      <c r="J93" s="111"/>
      <c r="K93" s="111"/>
      <c r="L93" s="111"/>
      <c r="M93" s="111">
        <v>821</v>
      </c>
      <c r="N93" s="111">
        <v>144</v>
      </c>
      <c r="O93" s="111">
        <v>144</v>
      </c>
      <c r="P93" s="111">
        <v>144</v>
      </c>
      <c r="Q93" s="111">
        <f>'2017 оценка потребности'!W93:W97</f>
        <v>0</v>
      </c>
      <c r="R93" s="111">
        <f>'2017 оценка потребности'!Y93:Y97</f>
        <v>0</v>
      </c>
    </row>
    <row r="94" spans="1:18" ht="15">
      <c r="A94" s="108"/>
      <c r="B94" s="110"/>
      <c r="C94" s="57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1:18" ht="15">
      <c r="A95" s="108"/>
      <c r="B95" s="110"/>
      <c r="C95" s="57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1:18" ht="3" customHeight="1" hidden="1">
      <c r="A96" s="108"/>
      <c r="B96" s="110"/>
      <c r="C96" s="57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1:18" ht="33" customHeight="1">
      <c r="A97" s="108"/>
      <c r="B97" s="110"/>
      <c r="C97" s="57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1:3" ht="12.75" customHeight="1" hidden="1">
      <c r="A98" s="108"/>
      <c r="B98" s="110"/>
      <c r="C98" s="61"/>
    </row>
    <row r="99" spans="1:3" ht="12.75" customHeight="1" hidden="1">
      <c r="A99" s="108"/>
      <c r="B99" s="110"/>
      <c r="C99" s="61"/>
    </row>
    <row r="100" spans="1:3" ht="12.75" customHeight="1" hidden="1">
      <c r="A100" s="108"/>
      <c r="B100" s="110"/>
      <c r="C100" s="61"/>
    </row>
    <row r="101" spans="1:3" ht="12.75" customHeight="1" hidden="1">
      <c r="A101" s="108"/>
      <c r="B101" s="110"/>
      <c r="C101" s="61"/>
    </row>
    <row r="102" spans="1:3" ht="12.75" customHeight="1" hidden="1">
      <c r="A102" s="108"/>
      <c r="B102" s="110"/>
      <c r="C102" s="61"/>
    </row>
    <row r="103" spans="1:3" ht="3" customHeight="1" hidden="1">
      <c r="A103" s="108"/>
      <c r="B103" s="110"/>
      <c r="C103" s="61"/>
    </row>
    <row r="104" spans="1:18" ht="15">
      <c r="A104" s="121" t="s">
        <v>94</v>
      </c>
      <c r="B104" s="51" t="s">
        <v>92</v>
      </c>
      <c r="C104" s="65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>
        <v>165</v>
      </c>
      <c r="N104" s="111">
        <v>75</v>
      </c>
      <c r="O104" s="111">
        <v>75</v>
      </c>
      <c r="P104" s="111">
        <v>75</v>
      </c>
      <c r="Q104" s="111">
        <f>'2017 оценка потребности'!W104:W105</f>
        <v>0</v>
      </c>
      <c r="R104" s="111">
        <f>'2017 оценка потребности'!Y104:Y105</f>
        <v>0</v>
      </c>
    </row>
    <row r="105" spans="1:18" ht="62.25">
      <c r="A105" s="122"/>
      <c r="B105" s="52" t="s">
        <v>93</v>
      </c>
      <c r="C105" s="66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1:18" ht="67.5" customHeight="1">
      <c r="A106" s="118" t="s">
        <v>98</v>
      </c>
      <c r="B106" s="47" t="s">
        <v>95</v>
      </c>
      <c r="C106" s="47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>
        <v>23254</v>
      </c>
      <c r="N106" s="111">
        <v>1588</v>
      </c>
      <c r="O106" s="111">
        <v>1588</v>
      </c>
      <c r="P106" s="111">
        <v>1588</v>
      </c>
      <c r="Q106" s="111">
        <f>'2017 оценка потребности'!W106:W108</f>
        <v>0</v>
      </c>
      <c r="R106" s="111">
        <f>'2017 оценка потребности'!Y106:Y108</f>
        <v>0</v>
      </c>
    </row>
    <row r="107" spans="1:18" ht="15">
      <c r="A107" s="119"/>
      <c r="B107" s="49" t="s">
        <v>96</v>
      </c>
      <c r="C107" s="49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1:18" ht="46.5">
      <c r="A108" s="120"/>
      <c r="B108" s="50" t="s">
        <v>97</v>
      </c>
      <c r="C108" s="50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1:18" ht="30.75">
      <c r="A109" s="118" t="s">
        <v>101</v>
      </c>
      <c r="B109" s="47" t="s">
        <v>99</v>
      </c>
      <c r="C109" s="47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>
        <v>2348</v>
      </c>
      <c r="N109" s="111">
        <v>355</v>
      </c>
      <c r="O109" s="111">
        <v>355</v>
      </c>
      <c r="P109" s="111">
        <v>355</v>
      </c>
      <c r="Q109" s="111">
        <f>'2017 оценка потребности'!W109:W110</f>
        <v>0</v>
      </c>
      <c r="R109" s="111">
        <f>'2017 оценка потребности'!Y109:Y110</f>
        <v>0</v>
      </c>
    </row>
    <row r="110" spans="1:18" ht="78">
      <c r="A110" s="119"/>
      <c r="B110" s="49" t="s">
        <v>100</v>
      </c>
      <c r="C110" s="49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1:18" ht="78">
      <c r="A111" s="53" t="s">
        <v>103</v>
      </c>
      <c r="B111" s="54" t="s">
        <v>102</v>
      </c>
      <c r="C111" s="54"/>
      <c r="D111" s="6"/>
      <c r="E111" s="6"/>
      <c r="F111" s="6"/>
      <c r="G111" s="6"/>
      <c r="H111" s="6"/>
      <c r="I111" s="6"/>
      <c r="J111" s="6"/>
      <c r="K111" s="6"/>
      <c r="L111" s="6"/>
      <c r="M111" s="6">
        <v>1849</v>
      </c>
      <c r="N111" s="6">
        <v>106</v>
      </c>
      <c r="O111" s="6">
        <v>106</v>
      </c>
      <c r="P111" s="6">
        <v>106</v>
      </c>
      <c r="Q111" s="6">
        <f>'2017 оценка потребности'!W111</f>
        <v>0</v>
      </c>
      <c r="R111" s="6">
        <f>'2017 оценка потребности'!Y111</f>
        <v>0</v>
      </c>
    </row>
    <row r="112" spans="1:18" ht="12.75" customHeight="1">
      <c r="A112" s="114" t="s">
        <v>105</v>
      </c>
      <c r="B112" s="116" t="s">
        <v>104</v>
      </c>
      <c r="C112" s="59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>
        <v>4600</v>
      </c>
      <c r="N112" s="111">
        <v>5070</v>
      </c>
      <c r="O112" s="111">
        <v>5070</v>
      </c>
      <c r="P112" s="111">
        <f>'2017 оценка потребности'!S112:S114</f>
        <v>0</v>
      </c>
      <c r="Q112" s="111">
        <f>'2017 оценка потребности'!W112:W114</f>
        <v>0</v>
      </c>
      <c r="R112" s="111">
        <f>'2017 оценка потребности'!Y112:Y114</f>
        <v>0</v>
      </c>
    </row>
    <row r="113" spans="1:18" ht="12.75" customHeight="1">
      <c r="A113" s="115"/>
      <c r="B113" s="116"/>
      <c r="C113" s="5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ht="12.75" customHeight="1">
      <c r="A114" s="115"/>
      <c r="B114" s="117"/>
      <c r="C114" s="60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6" spans="14:15" ht="12.75">
      <c r="N116" s="15">
        <f>N49+N59+N61+N63+N65+N68+N79+N88</f>
        <v>2288</v>
      </c>
      <c r="O116" s="15">
        <f>O49+O59+O61+O63+O65+O68+O79+O88</f>
        <v>2132</v>
      </c>
    </row>
    <row r="117" ht="12.75">
      <c r="N117" s="15">
        <v>2212</v>
      </c>
    </row>
  </sheetData>
  <sheetProtection/>
  <mergeCells count="297">
    <mergeCell ref="A1:R1"/>
    <mergeCell ref="A3:A5"/>
    <mergeCell ref="B3:B5"/>
    <mergeCell ref="D3:D5"/>
    <mergeCell ref="E3:H3"/>
    <mergeCell ref="I3:L3"/>
    <mergeCell ref="E4:F4"/>
    <mergeCell ref="G4:H4"/>
    <mergeCell ref="I4:J4"/>
    <mergeCell ref="K4:L4"/>
    <mergeCell ref="B7:R7"/>
    <mergeCell ref="A8:R8"/>
    <mergeCell ref="A14:A17"/>
    <mergeCell ref="B14:B28"/>
    <mergeCell ref="D14:D17"/>
    <mergeCell ref="E14:E17"/>
    <mergeCell ref="F14:F17"/>
    <mergeCell ref="G14:G17"/>
    <mergeCell ref="R14:R17"/>
    <mergeCell ref="P14:P17"/>
    <mergeCell ref="J29:J41"/>
    <mergeCell ref="Q14:Q17"/>
    <mergeCell ref="P29:P41"/>
    <mergeCell ref="Q29:Q41"/>
    <mergeCell ref="J14:J17"/>
    <mergeCell ref="K14:K17"/>
    <mergeCell ref="N14:N17"/>
    <mergeCell ref="O14:O17"/>
    <mergeCell ref="F29:F41"/>
    <mergeCell ref="G29:G41"/>
    <mergeCell ref="H29:H41"/>
    <mergeCell ref="I29:I41"/>
    <mergeCell ref="A29:A41"/>
    <mergeCell ref="B29:B41"/>
    <mergeCell ref="D29:D41"/>
    <mergeCell ref="E29:E41"/>
    <mergeCell ref="H14:H17"/>
    <mergeCell ref="I14:I17"/>
    <mergeCell ref="L14:L17"/>
    <mergeCell ref="M14:M17"/>
    <mergeCell ref="R29:R41"/>
    <mergeCell ref="K29:K41"/>
    <mergeCell ref="L29:L41"/>
    <mergeCell ref="M29:M41"/>
    <mergeCell ref="N29:N41"/>
    <mergeCell ref="O29:O41"/>
    <mergeCell ref="M42:M43"/>
    <mergeCell ref="N42:N43"/>
    <mergeCell ref="A42:A43"/>
    <mergeCell ref="D42:D43"/>
    <mergeCell ref="E42:E43"/>
    <mergeCell ref="F42:F43"/>
    <mergeCell ref="G42:G43"/>
    <mergeCell ref="H42:H43"/>
    <mergeCell ref="F44:F48"/>
    <mergeCell ref="G44:G48"/>
    <mergeCell ref="R42:R43"/>
    <mergeCell ref="O42:O43"/>
    <mergeCell ref="P42:P43"/>
    <mergeCell ref="Q42:Q43"/>
    <mergeCell ref="I42:I43"/>
    <mergeCell ref="J42:J43"/>
    <mergeCell ref="K42:K43"/>
    <mergeCell ref="L42:L43"/>
    <mergeCell ref="A44:A48"/>
    <mergeCell ref="B44:B48"/>
    <mergeCell ref="D44:D48"/>
    <mergeCell ref="E44:E48"/>
    <mergeCell ref="H44:H48"/>
    <mergeCell ref="I44:I48"/>
    <mergeCell ref="J44:J48"/>
    <mergeCell ref="K44:K48"/>
    <mergeCell ref="J49:J58"/>
    <mergeCell ref="Q44:Q48"/>
    <mergeCell ref="R44:R48"/>
    <mergeCell ref="N44:N48"/>
    <mergeCell ref="O44:O48"/>
    <mergeCell ref="P44:P48"/>
    <mergeCell ref="L44:L48"/>
    <mergeCell ref="M44:M48"/>
    <mergeCell ref="F49:F58"/>
    <mergeCell ref="G49:G58"/>
    <mergeCell ref="H49:H58"/>
    <mergeCell ref="I49:I58"/>
    <mergeCell ref="A49:A58"/>
    <mergeCell ref="B49:B58"/>
    <mergeCell ref="D49:D58"/>
    <mergeCell ref="E49:E58"/>
    <mergeCell ref="P49:P58"/>
    <mergeCell ref="Q49:Q58"/>
    <mergeCell ref="R49:R58"/>
    <mergeCell ref="K49:K58"/>
    <mergeCell ref="L49:L58"/>
    <mergeCell ref="M49:M58"/>
    <mergeCell ref="N49:N58"/>
    <mergeCell ref="O49:O58"/>
    <mergeCell ref="M59:M60"/>
    <mergeCell ref="N59:N60"/>
    <mergeCell ref="A59:A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R59:R60"/>
    <mergeCell ref="O59:O60"/>
    <mergeCell ref="P59:P60"/>
    <mergeCell ref="Q59:Q60"/>
    <mergeCell ref="M61:M62"/>
    <mergeCell ref="N61:N62"/>
    <mergeCell ref="A61:A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R61:R62"/>
    <mergeCell ref="O61:O62"/>
    <mergeCell ref="P61:P62"/>
    <mergeCell ref="Q61:Q62"/>
    <mergeCell ref="M63:M64"/>
    <mergeCell ref="N63:N64"/>
    <mergeCell ref="A63:A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R63:R64"/>
    <mergeCell ref="O63:O64"/>
    <mergeCell ref="P63:P64"/>
    <mergeCell ref="Q63:Q64"/>
    <mergeCell ref="M65:M67"/>
    <mergeCell ref="N65:N67"/>
    <mergeCell ref="A65:A67"/>
    <mergeCell ref="D65:D67"/>
    <mergeCell ref="E65:E67"/>
    <mergeCell ref="F65:F67"/>
    <mergeCell ref="G65:G67"/>
    <mergeCell ref="H65:H67"/>
    <mergeCell ref="F68:F78"/>
    <mergeCell ref="G68:G78"/>
    <mergeCell ref="R65:R67"/>
    <mergeCell ref="O65:O67"/>
    <mergeCell ref="P65:P67"/>
    <mergeCell ref="Q65:Q67"/>
    <mergeCell ref="I65:I67"/>
    <mergeCell ref="J65:J67"/>
    <mergeCell ref="K65:K67"/>
    <mergeCell ref="L65:L67"/>
    <mergeCell ref="A68:A78"/>
    <mergeCell ref="B68:B78"/>
    <mergeCell ref="D68:D78"/>
    <mergeCell ref="E68:E78"/>
    <mergeCell ref="H68:H78"/>
    <mergeCell ref="I68:I78"/>
    <mergeCell ref="J68:J78"/>
    <mergeCell ref="K68:K78"/>
    <mergeCell ref="K79:K81"/>
    <mergeCell ref="Q68:Q78"/>
    <mergeCell ref="R68:R78"/>
    <mergeCell ref="N68:N78"/>
    <mergeCell ref="O68:O78"/>
    <mergeCell ref="P68:P78"/>
    <mergeCell ref="L68:L78"/>
    <mergeCell ref="M68:M78"/>
    <mergeCell ref="I79:I81"/>
    <mergeCell ref="J79:J81"/>
    <mergeCell ref="A79:A81"/>
    <mergeCell ref="D79:D81"/>
    <mergeCell ref="E79:E81"/>
    <mergeCell ref="F79:F81"/>
    <mergeCell ref="G79:G81"/>
    <mergeCell ref="H79:H81"/>
    <mergeCell ref="P79:P81"/>
    <mergeCell ref="Q79:Q81"/>
    <mergeCell ref="R79:R81"/>
    <mergeCell ref="L79:L81"/>
    <mergeCell ref="M79:M81"/>
    <mergeCell ref="N79:N81"/>
    <mergeCell ref="O79:O81"/>
    <mergeCell ref="M88:M92"/>
    <mergeCell ref="N88:N92"/>
    <mergeCell ref="A82:A92"/>
    <mergeCell ref="B82:B92"/>
    <mergeCell ref="D88:D92"/>
    <mergeCell ref="E88:E92"/>
    <mergeCell ref="F88:F92"/>
    <mergeCell ref="G88:G92"/>
    <mergeCell ref="H88:H92"/>
    <mergeCell ref="F93:F97"/>
    <mergeCell ref="G93:G97"/>
    <mergeCell ref="R88:R92"/>
    <mergeCell ref="O88:O92"/>
    <mergeCell ref="P88:P92"/>
    <mergeCell ref="Q88:Q92"/>
    <mergeCell ref="I88:I92"/>
    <mergeCell ref="J88:J92"/>
    <mergeCell ref="K88:K92"/>
    <mergeCell ref="L88:L92"/>
    <mergeCell ref="A93:A103"/>
    <mergeCell ref="B93:B103"/>
    <mergeCell ref="D93:D97"/>
    <mergeCell ref="E93:E97"/>
    <mergeCell ref="H93:H97"/>
    <mergeCell ref="I93:I97"/>
    <mergeCell ref="J93:J97"/>
    <mergeCell ref="K93:K97"/>
    <mergeCell ref="K104:K105"/>
    <mergeCell ref="Q93:Q97"/>
    <mergeCell ref="R93:R97"/>
    <mergeCell ref="N93:N97"/>
    <mergeCell ref="O93:O97"/>
    <mergeCell ref="P93:P97"/>
    <mergeCell ref="L93:L97"/>
    <mergeCell ref="M93:M97"/>
    <mergeCell ref="G104:G105"/>
    <mergeCell ref="H104:H105"/>
    <mergeCell ref="I104:I105"/>
    <mergeCell ref="J104:J105"/>
    <mergeCell ref="A104:A105"/>
    <mergeCell ref="D104:D105"/>
    <mergeCell ref="E104:E105"/>
    <mergeCell ref="F104:F105"/>
    <mergeCell ref="P104:P105"/>
    <mergeCell ref="Q104:Q105"/>
    <mergeCell ref="R104:R105"/>
    <mergeCell ref="L104:L105"/>
    <mergeCell ref="M104:M105"/>
    <mergeCell ref="N104:N105"/>
    <mergeCell ref="O104:O105"/>
    <mergeCell ref="P106:P108"/>
    <mergeCell ref="Q106:Q108"/>
    <mergeCell ref="R106:R108"/>
    <mergeCell ref="J106:J108"/>
    <mergeCell ref="K106:K108"/>
    <mergeCell ref="L106:L108"/>
    <mergeCell ref="M106:M108"/>
    <mergeCell ref="N106:N108"/>
    <mergeCell ref="G109:G110"/>
    <mergeCell ref="O106:O108"/>
    <mergeCell ref="A106:A108"/>
    <mergeCell ref="D106:D108"/>
    <mergeCell ref="E106:E108"/>
    <mergeCell ref="F106:F108"/>
    <mergeCell ref="G106:G108"/>
    <mergeCell ref="H106:H108"/>
    <mergeCell ref="I106:I108"/>
    <mergeCell ref="A109:A110"/>
    <mergeCell ref="D109:D110"/>
    <mergeCell ref="E109:E110"/>
    <mergeCell ref="F109:F110"/>
    <mergeCell ref="J109:J110"/>
    <mergeCell ref="K109:K110"/>
    <mergeCell ref="L109:L110"/>
    <mergeCell ref="M109:M110"/>
    <mergeCell ref="Q109:Q110"/>
    <mergeCell ref="R109:R110"/>
    <mergeCell ref="N109:N110"/>
    <mergeCell ref="O109:O110"/>
    <mergeCell ref="P109:P110"/>
    <mergeCell ref="A112:A114"/>
    <mergeCell ref="B112:B114"/>
    <mergeCell ref="D112:D114"/>
    <mergeCell ref="E112:E114"/>
    <mergeCell ref="P3:R3"/>
    <mergeCell ref="C14:C17"/>
    <mergeCell ref="C29:C32"/>
    <mergeCell ref="P112:P114"/>
    <mergeCell ref="Q112:Q114"/>
    <mergeCell ref="R112:R114"/>
    <mergeCell ref="K112:K114"/>
    <mergeCell ref="F112:F114"/>
    <mergeCell ref="G112:G114"/>
    <mergeCell ref="I112:I114"/>
    <mergeCell ref="L112:L114"/>
    <mergeCell ref="H112:H114"/>
    <mergeCell ref="C3:C5"/>
    <mergeCell ref="M3:O5"/>
    <mergeCell ref="J112:J114"/>
    <mergeCell ref="M112:M114"/>
    <mergeCell ref="N112:N114"/>
    <mergeCell ref="O112:O114"/>
    <mergeCell ref="H109:H110"/>
    <mergeCell ref="I109:I110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7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17"/>
  <sheetViews>
    <sheetView tabSelected="1" zoomScale="63" zoomScaleNormal="63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W1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2.625" style="2" customWidth="1"/>
    <col min="4" max="4" width="10.50390625" style="2" customWidth="1"/>
    <col min="5" max="5" width="8.375" style="2" customWidth="1"/>
    <col min="6" max="6" width="10.375" style="2" customWidth="1"/>
    <col min="7" max="7" width="9.375" style="2" customWidth="1"/>
    <col min="8" max="8" width="9.50390625" style="2" bestFit="1" customWidth="1"/>
    <col min="9" max="9" width="8.375" style="2" customWidth="1"/>
    <col min="10" max="10" width="9.625" style="2" customWidth="1"/>
    <col min="11" max="11" width="8.50390625" style="2" customWidth="1"/>
    <col min="12" max="12" width="9.50390625" style="14" customWidth="1"/>
    <col min="13" max="13" width="7.50390625" style="15" customWidth="1"/>
    <col min="14" max="14" width="9.375" style="14" customWidth="1"/>
    <col min="15" max="15" width="7.50390625" style="15" customWidth="1"/>
    <col min="16" max="16" width="11.125" style="15" customWidth="1"/>
    <col min="17" max="17" width="7.50390625" style="15" customWidth="1"/>
    <col min="18" max="18" width="11.00390625" style="14" customWidth="1"/>
    <col min="19" max="19" width="8.375" style="15" customWidth="1"/>
    <col min="20" max="20" width="0" style="14" hidden="1" customWidth="1"/>
    <col min="21" max="21" width="7.50390625" style="15" hidden="1" customWidth="1"/>
    <col min="22" max="22" width="9.00390625" style="14" customWidth="1"/>
    <col min="23" max="23" width="7.625" style="15" customWidth="1"/>
    <col min="24" max="24" width="11.375" style="2" bestFit="1" customWidth="1"/>
    <col min="25" max="25" width="9.375" style="2" customWidth="1"/>
    <col min="26" max="26" width="0" style="2" hidden="1" customWidth="1"/>
    <col min="27" max="27" width="10.50390625" style="2" hidden="1" customWidth="1"/>
    <col min="28" max="28" width="10.125" style="2" bestFit="1" customWidth="1"/>
    <col min="29" max="16384" width="9.375" style="2" customWidth="1"/>
  </cols>
  <sheetData>
    <row r="1" spans="1:23" ht="29.25" customHeight="1">
      <c r="A1" s="140" t="s">
        <v>127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ht="13.5" thickBot="1"/>
    <row r="3" spans="1:29" ht="123.75" customHeight="1">
      <c r="A3" s="170" t="s">
        <v>15</v>
      </c>
      <c r="B3" s="173" t="s">
        <v>19</v>
      </c>
      <c r="C3" s="144" t="s">
        <v>57</v>
      </c>
      <c r="D3" s="146" t="s">
        <v>120</v>
      </c>
      <c r="E3" s="146"/>
      <c r="F3" s="146"/>
      <c r="G3" s="146"/>
      <c r="H3" s="146" t="s">
        <v>123</v>
      </c>
      <c r="I3" s="146"/>
      <c r="J3" s="146"/>
      <c r="K3" s="146"/>
      <c r="L3" s="146" t="s">
        <v>124</v>
      </c>
      <c r="M3" s="146"/>
      <c r="N3" s="146"/>
      <c r="O3" s="146"/>
      <c r="P3" s="167" t="s">
        <v>125</v>
      </c>
      <c r="Q3" s="168"/>
      <c r="R3" s="168"/>
      <c r="S3" s="168"/>
      <c r="T3" s="168"/>
      <c r="U3" s="169"/>
      <c r="V3" s="167" t="s">
        <v>106</v>
      </c>
      <c r="W3" s="168"/>
      <c r="X3" s="167" t="s">
        <v>121</v>
      </c>
      <c r="Y3" s="168"/>
      <c r="Z3" s="129" t="s">
        <v>106</v>
      </c>
      <c r="AA3" s="129"/>
      <c r="AB3" s="167" t="s">
        <v>126</v>
      </c>
      <c r="AC3" s="168"/>
    </row>
    <row r="4" spans="1:29" ht="34.5" customHeight="1">
      <c r="A4" s="171"/>
      <c r="B4" s="174"/>
      <c r="C4" s="112"/>
      <c r="D4" s="129" t="s">
        <v>14</v>
      </c>
      <c r="E4" s="129"/>
      <c r="F4" s="129" t="s">
        <v>59</v>
      </c>
      <c r="G4" s="129"/>
      <c r="H4" s="129" t="s">
        <v>14</v>
      </c>
      <c r="I4" s="129"/>
      <c r="J4" s="129" t="s">
        <v>59</v>
      </c>
      <c r="K4" s="129"/>
      <c r="L4" s="129" t="s">
        <v>14</v>
      </c>
      <c r="M4" s="129"/>
      <c r="N4" s="129" t="s">
        <v>59</v>
      </c>
      <c r="O4" s="129"/>
      <c r="P4" s="129" t="s">
        <v>14</v>
      </c>
      <c r="Q4" s="129"/>
      <c r="R4" s="129" t="s">
        <v>133</v>
      </c>
      <c r="S4" s="129"/>
      <c r="T4" s="129" t="s">
        <v>59</v>
      </c>
      <c r="U4" s="129"/>
      <c r="V4" s="129" t="s">
        <v>50</v>
      </c>
      <c r="W4" s="129"/>
      <c r="X4" s="129" t="s">
        <v>50</v>
      </c>
      <c r="Y4" s="129"/>
      <c r="Z4" s="129" t="s">
        <v>50</v>
      </c>
      <c r="AA4" s="129"/>
      <c r="AB4" s="129" t="s">
        <v>50</v>
      </c>
      <c r="AC4" s="129"/>
    </row>
    <row r="5" spans="1:29" ht="79.5" thickBot="1">
      <c r="A5" s="172"/>
      <c r="B5" s="175"/>
      <c r="C5" s="145"/>
      <c r="D5" s="22" t="s">
        <v>60</v>
      </c>
      <c r="E5" s="17" t="s">
        <v>61</v>
      </c>
      <c r="F5" s="22" t="s">
        <v>12</v>
      </c>
      <c r="G5" s="17" t="s">
        <v>13</v>
      </c>
      <c r="H5" s="22" t="s">
        <v>60</v>
      </c>
      <c r="I5" s="17" t="s">
        <v>61</v>
      </c>
      <c r="J5" s="22" t="s">
        <v>12</v>
      </c>
      <c r="K5" s="17" t="s">
        <v>13</v>
      </c>
      <c r="L5" s="22" t="s">
        <v>63</v>
      </c>
      <c r="M5" s="17" t="s">
        <v>61</v>
      </c>
      <c r="N5" s="22" t="s">
        <v>12</v>
      </c>
      <c r="O5" s="17" t="s">
        <v>13</v>
      </c>
      <c r="P5" s="22" t="s">
        <v>63</v>
      </c>
      <c r="Q5" s="17" t="s">
        <v>61</v>
      </c>
      <c r="R5" s="22" t="s">
        <v>12</v>
      </c>
      <c r="S5" s="17" t="s">
        <v>13</v>
      </c>
      <c r="T5" s="22" t="s">
        <v>12</v>
      </c>
      <c r="U5" s="17" t="s">
        <v>13</v>
      </c>
      <c r="V5" s="22" t="s">
        <v>12</v>
      </c>
      <c r="W5" s="17" t="s">
        <v>13</v>
      </c>
      <c r="X5" s="22" t="s">
        <v>12</v>
      </c>
      <c r="Y5" s="17" t="s">
        <v>13</v>
      </c>
      <c r="Z5" s="22" t="s">
        <v>12</v>
      </c>
      <c r="AA5" s="17" t="s">
        <v>13</v>
      </c>
      <c r="AB5" s="22" t="s">
        <v>12</v>
      </c>
      <c r="AC5" s="17" t="s">
        <v>13</v>
      </c>
    </row>
    <row r="6" spans="1:27" s="5" customFormat="1" ht="12.75">
      <c r="A6" s="40" t="s">
        <v>0</v>
      </c>
      <c r="B6" s="39">
        <v>2</v>
      </c>
      <c r="C6" s="39"/>
      <c r="D6" s="39"/>
      <c r="E6" s="39"/>
      <c r="F6" s="39"/>
      <c r="G6" s="39"/>
      <c r="H6" s="39"/>
      <c r="I6" s="39"/>
      <c r="J6" s="39"/>
      <c r="K6" s="39"/>
      <c r="L6" s="39">
        <v>3</v>
      </c>
      <c r="M6" s="39">
        <v>4</v>
      </c>
      <c r="N6" s="39">
        <v>5</v>
      </c>
      <c r="O6" s="39">
        <v>6</v>
      </c>
      <c r="P6" s="39"/>
      <c r="Q6" s="39"/>
      <c r="R6" s="39">
        <v>7</v>
      </c>
      <c r="S6" s="39">
        <v>8</v>
      </c>
      <c r="T6" s="39">
        <v>9</v>
      </c>
      <c r="U6" s="39">
        <v>10</v>
      </c>
      <c r="V6" s="39">
        <v>11</v>
      </c>
      <c r="W6" s="41">
        <v>12</v>
      </c>
      <c r="X6" s="39">
        <v>11</v>
      </c>
      <c r="Y6" s="41">
        <v>12</v>
      </c>
      <c r="Z6" s="39">
        <v>13</v>
      </c>
      <c r="AA6" s="41">
        <v>14</v>
      </c>
    </row>
    <row r="7" spans="1:27" ht="13.5" customHeight="1">
      <c r="A7" s="42" t="s">
        <v>16</v>
      </c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1:27" ht="12.75" customHeight="1">
      <c r="A8" s="138" t="s">
        <v>20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1:29" ht="39">
      <c r="A9" s="8" t="s">
        <v>0</v>
      </c>
      <c r="B9" s="6" t="s">
        <v>129</v>
      </c>
      <c r="C9" s="6"/>
      <c r="D9" s="13"/>
      <c r="E9" s="27"/>
      <c r="F9" s="13"/>
      <c r="G9" s="11"/>
      <c r="H9" s="13"/>
      <c r="I9" s="27"/>
      <c r="J9" s="13"/>
      <c r="K9" s="11"/>
      <c r="L9" s="13"/>
      <c r="M9" s="11"/>
      <c r="N9" s="13"/>
      <c r="O9" s="11"/>
      <c r="P9" s="11">
        <v>156441</v>
      </c>
      <c r="Q9" s="11">
        <v>562</v>
      </c>
      <c r="R9" s="13"/>
      <c r="S9" s="11">
        <v>562</v>
      </c>
      <c r="T9" s="13"/>
      <c r="U9" s="27"/>
      <c r="V9" s="11">
        <v>172000</v>
      </c>
      <c r="W9" s="11">
        <v>562</v>
      </c>
      <c r="X9" s="11">
        <f>V9*1.1</f>
        <v>189200.00000000003</v>
      </c>
      <c r="Y9" s="11">
        <v>562</v>
      </c>
      <c r="Z9" s="13"/>
      <c r="AA9" s="11"/>
      <c r="AB9" s="11">
        <f>X9*1.1</f>
        <v>208120.00000000006</v>
      </c>
      <c r="AC9" s="11">
        <v>562</v>
      </c>
    </row>
    <row r="10" spans="1:29" ht="39">
      <c r="A10" s="8" t="s">
        <v>32</v>
      </c>
      <c r="B10" s="6" t="s">
        <v>128</v>
      </c>
      <c r="C10" s="6"/>
      <c r="D10" s="13"/>
      <c r="E10" s="27"/>
      <c r="F10" s="29"/>
      <c r="G10" s="11"/>
      <c r="H10" s="13"/>
      <c r="I10" s="27"/>
      <c r="J10" s="29"/>
      <c r="K10" s="11"/>
      <c r="L10" s="13"/>
      <c r="M10" s="11"/>
      <c r="N10" s="13"/>
      <c r="O10" s="11"/>
      <c r="P10" s="11">
        <v>162826</v>
      </c>
      <c r="Q10" s="11">
        <v>1659</v>
      </c>
      <c r="R10" s="13"/>
      <c r="S10" s="11">
        <v>1659</v>
      </c>
      <c r="T10" s="13"/>
      <c r="U10" s="27"/>
      <c r="V10" s="11">
        <v>157118</v>
      </c>
      <c r="W10" s="11">
        <v>1659</v>
      </c>
      <c r="X10" s="11">
        <f>V10*1.1</f>
        <v>172829.80000000002</v>
      </c>
      <c r="Y10" s="11">
        <v>1659</v>
      </c>
      <c r="Z10" s="13"/>
      <c r="AA10" s="11"/>
      <c r="AB10" s="11">
        <f>X10*1.1</f>
        <v>190112.78000000003</v>
      </c>
      <c r="AC10" s="11">
        <v>1659</v>
      </c>
    </row>
    <row r="11" spans="1:29" ht="26.25">
      <c r="A11" s="8" t="s">
        <v>33</v>
      </c>
      <c r="B11" s="6" t="s">
        <v>130</v>
      </c>
      <c r="C11" s="6"/>
      <c r="D11" s="13"/>
      <c r="E11" s="27"/>
      <c r="F11" s="13"/>
      <c r="G11" s="11"/>
      <c r="H11" s="13"/>
      <c r="I11" s="27"/>
      <c r="J11" s="13"/>
      <c r="K11" s="11"/>
      <c r="M11" s="13"/>
      <c r="N11" s="13"/>
      <c r="O11" s="11"/>
      <c r="P11" s="11">
        <v>27346</v>
      </c>
      <c r="Q11" s="11">
        <v>1649</v>
      </c>
      <c r="R11" s="13"/>
      <c r="S11" s="11">
        <v>1649</v>
      </c>
      <c r="T11" s="13"/>
      <c r="U11" s="27"/>
      <c r="V11" s="11">
        <v>29980</v>
      </c>
      <c r="W11" s="11">
        <v>1649</v>
      </c>
      <c r="X11" s="11">
        <f>V11*1.1</f>
        <v>32978</v>
      </c>
      <c r="Y11" s="11">
        <v>1649</v>
      </c>
      <c r="Z11" s="13"/>
      <c r="AA11" s="11"/>
      <c r="AB11" s="11">
        <f>X11*1.1</f>
        <v>36275.8</v>
      </c>
      <c r="AC11" s="11">
        <v>1649</v>
      </c>
    </row>
    <row r="12" spans="1:29" ht="26.25">
      <c r="A12" s="8" t="s">
        <v>34</v>
      </c>
      <c r="B12" s="6" t="s">
        <v>131</v>
      </c>
      <c r="C12" s="6"/>
      <c r="D12" s="13"/>
      <c r="E12" s="37"/>
      <c r="F12" s="29"/>
      <c r="G12" s="11"/>
      <c r="H12" s="13"/>
      <c r="I12" s="37"/>
      <c r="J12" s="29"/>
      <c r="K12" s="11"/>
      <c r="L12" s="13"/>
      <c r="M12" s="11"/>
      <c r="N12" s="13"/>
      <c r="O12" s="11"/>
      <c r="P12" s="11">
        <v>6837</v>
      </c>
      <c r="Q12" s="11">
        <v>710</v>
      </c>
      <c r="R12" s="13"/>
      <c r="S12" s="38">
        <v>710</v>
      </c>
      <c r="T12" s="13"/>
      <c r="U12" s="37"/>
      <c r="V12" s="11">
        <v>7374</v>
      </c>
      <c r="W12" s="11">
        <v>710</v>
      </c>
      <c r="X12" s="11">
        <f>V12*1.1</f>
        <v>8111.400000000001</v>
      </c>
      <c r="Y12" s="11">
        <v>710</v>
      </c>
      <c r="Z12" s="13"/>
      <c r="AA12" s="38"/>
      <c r="AB12" s="11">
        <f>X12*1.1</f>
        <v>8922.54</v>
      </c>
      <c r="AC12" s="11">
        <v>710</v>
      </c>
    </row>
    <row r="13" spans="1:29" ht="13.5" thickBot="1">
      <c r="A13" s="43"/>
      <c r="B13" s="44"/>
      <c r="C13" s="6"/>
      <c r="D13" s="13"/>
      <c r="E13" s="11"/>
      <c r="F13" s="13"/>
      <c r="G13" s="11"/>
      <c r="H13" s="13"/>
      <c r="I13" s="37"/>
      <c r="J13" s="29"/>
      <c r="K13" s="11"/>
      <c r="L13" s="13"/>
      <c r="M13" s="11"/>
      <c r="N13" s="13"/>
      <c r="O13" s="11"/>
      <c r="P13" s="11"/>
      <c r="Q13" s="11"/>
      <c r="R13" s="13"/>
      <c r="S13" s="38"/>
      <c r="T13" s="13"/>
      <c r="U13" s="37"/>
      <c r="V13" s="13"/>
      <c r="W13" s="38"/>
      <c r="X13" s="13"/>
      <c r="Y13" s="38"/>
      <c r="Z13" s="13"/>
      <c r="AA13" s="38"/>
      <c r="AB13" s="13"/>
      <c r="AC13" s="38"/>
    </row>
    <row r="14" spans="1:29" ht="12.75">
      <c r="A14" s="125" t="s">
        <v>0</v>
      </c>
      <c r="B14" s="105" t="s">
        <v>64</v>
      </c>
      <c r="C14" s="111"/>
      <c r="D14" s="111">
        <v>428699.3</v>
      </c>
      <c r="E14" s="111">
        <v>4420</v>
      </c>
      <c r="F14" s="111">
        <v>424382.49</v>
      </c>
      <c r="G14" s="111">
        <v>4538</v>
      </c>
      <c r="H14" s="177">
        <v>522474</v>
      </c>
      <c r="I14" s="111">
        <v>4579</v>
      </c>
      <c r="J14" s="180">
        <v>423389.5</v>
      </c>
      <c r="K14" s="180">
        <v>4503</v>
      </c>
      <c r="L14" s="111">
        <v>692988</v>
      </c>
      <c r="M14" s="111">
        <v>4453</v>
      </c>
      <c r="N14" s="183">
        <v>392536.1</v>
      </c>
      <c r="O14" s="186">
        <v>4453</v>
      </c>
      <c r="P14" s="160">
        <v>692988</v>
      </c>
      <c r="Q14" s="163">
        <v>4582</v>
      </c>
      <c r="R14" s="189">
        <v>212695</v>
      </c>
      <c r="S14" s="163">
        <v>4582</v>
      </c>
      <c r="T14" s="160"/>
      <c r="U14" s="160"/>
      <c r="V14" s="160">
        <v>476992</v>
      </c>
      <c r="W14" s="163">
        <v>4582</v>
      </c>
      <c r="X14" s="160">
        <f>V14*1.1</f>
        <v>524691.2000000001</v>
      </c>
      <c r="Y14" s="163">
        <v>4582</v>
      </c>
      <c r="Z14" s="160"/>
      <c r="AA14" s="160"/>
      <c r="AB14" s="160">
        <f>X14</f>
        <v>524691.2000000001</v>
      </c>
      <c r="AC14" s="166">
        <v>4582</v>
      </c>
    </row>
    <row r="15" spans="1:29" ht="12.75">
      <c r="A15" s="126"/>
      <c r="B15" s="106"/>
      <c r="C15" s="112"/>
      <c r="D15" s="112"/>
      <c r="E15" s="112"/>
      <c r="F15" s="112"/>
      <c r="G15" s="112"/>
      <c r="H15" s="178"/>
      <c r="I15" s="112"/>
      <c r="J15" s="181"/>
      <c r="K15" s="181"/>
      <c r="L15" s="112"/>
      <c r="M15" s="112"/>
      <c r="N15" s="184"/>
      <c r="O15" s="187"/>
      <c r="P15" s="161"/>
      <c r="Q15" s="164"/>
      <c r="R15" s="190"/>
      <c r="S15" s="164"/>
      <c r="T15" s="161"/>
      <c r="U15" s="161"/>
      <c r="V15" s="161"/>
      <c r="W15" s="164"/>
      <c r="X15" s="161"/>
      <c r="Y15" s="164"/>
      <c r="Z15" s="161"/>
      <c r="AA15" s="161"/>
      <c r="AB15" s="161"/>
      <c r="AC15" s="166"/>
    </row>
    <row r="16" spans="1:29" ht="12.75">
      <c r="A16" s="126"/>
      <c r="B16" s="106"/>
      <c r="C16" s="112"/>
      <c r="D16" s="112"/>
      <c r="E16" s="112"/>
      <c r="F16" s="112"/>
      <c r="G16" s="112"/>
      <c r="H16" s="178"/>
      <c r="I16" s="112"/>
      <c r="J16" s="181"/>
      <c r="K16" s="181"/>
      <c r="L16" s="112"/>
      <c r="M16" s="112"/>
      <c r="N16" s="184"/>
      <c r="O16" s="187"/>
      <c r="P16" s="161"/>
      <c r="Q16" s="164"/>
      <c r="R16" s="190"/>
      <c r="S16" s="164"/>
      <c r="T16" s="161"/>
      <c r="U16" s="161"/>
      <c r="V16" s="161"/>
      <c r="W16" s="164"/>
      <c r="X16" s="161"/>
      <c r="Y16" s="164"/>
      <c r="Z16" s="161"/>
      <c r="AA16" s="161"/>
      <c r="AB16" s="161"/>
      <c r="AC16" s="166"/>
    </row>
    <row r="17" spans="1:29" ht="11.25" customHeight="1">
      <c r="A17" s="127"/>
      <c r="B17" s="106"/>
      <c r="C17" s="113"/>
      <c r="D17" s="113"/>
      <c r="E17" s="113"/>
      <c r="F17" s="113"/>
      <c r="G17" s="113"/>
      <c r="H17" s="179"/>
      <c r="I17" s="113"/>
      <c r="J17" s="182"/>
      <c r="K17" s="182"/>
      <c r="L17" s="113"/>
      <c r="M17" s="113"/>
      <c r="N17" s="185"/>
      <c r="O17" s="188"/>
      <c r="P17" s="162"/>
      <c r="Q17" s="165"/>
      <c r="R17" s="191"/>
      <c r="S17" s="165"/>
      <c r="T17" s="162"/>
      <c r="U17" s="162"/>
      <c r="V17" s="162"/>
      <c r="W17" s="165"/>
      <c r="X17" s="162"/>
      <c r="Y17" s="165"/>
      <c r="Z17" s="162"/>
      <c r="AA17" s="162"/>
      <c r="AB17" s="162"/>
      <c r="AC17" s="166"/>
    </row>
    <row r="18" spans="1:29" ht="0" customHeight="1" hidden="1">
      <c r="A18" s="43"/>
      <c r="B18" s="106"/>
      <c r="C18" s="6"/>
      <c r="D18" s="13"/>
      <c r="E18" s="11"/>
      <c r="F18" s="13"/>
      <c r="G18" s="11"/>
      <c r="H18" s="29"/>
      <c r="I18" s="38"/>
      <c r="J18" s="75"/>
      <c r="K18" s="76"/>
      <c r="L18" s="13"/>
      <c r="M18" s="38"/>
      <c r="N18" s="79"/>
      <c r="O18" s="76"/>
      <c r="P18" s="95"/>
      <c r="Q18" s="76"/>
      <c r="R18" s="79"/>
      <c r="S18" s="37"/>
      <c r="T18" s="95"/>
      <c r="U18" s="76"/>
      <c r="V18" s="95"/>
      <c r="W18" s="76"/>
      <c r="X18" s="95"/>
      <c r="Y18" s="76"/>
      <c r="Z18" s="95"/>
      <c r="AA18" s="76"/>
      <c r="AB18" s="95"/>
      <c r="AC18" s="76"/>
    </row>
    <row r="19" spans="1:29" ht="12.75" customHeight="1" hidden="1">
      <c r="A19" s="43"/>
      <c r="B19" s="106"/>
      <c r="C19" s="6"/>
      <c r="D19" s="13"/>
      <c r="E19" s="11"/>
      <c r="F19" s="13"/>
      <c r="G19" s="11"/>
      <c r="H19" s="29"/>
      <c r="I19" s="38"/>
      <c r="J19" s="75"/>
      <c r="K19" s="76"/>
      <c r="L19" s="13"/>
      <c r="M19" s="38"/>
      <c r="N19" s="79"/>
      <c r="O19" s="76"/>
      <c r="P19" s="95"/>
      <c r="Q19" s="76"/>
      <c r="R19" s="79"/>
      <c r="S19" s="37"/>
      <c r="T19" s="95"/>
      <c r="U19" s="76"/>
      <c r="V19" s="95"/>
      <c r="W19" s="76"/>
      <c r="X19" s="95"/>
      <c r="Y19" s="76"/>
      <c r="Z19" s="95"/>
      <c r="AA19" s="76"/>
      <c r="AB19" s="95"/>
      <c r="AC19" s="76"/>
    </row>
    <row r="20" spans="1:29" ht="12.75" customHeight="1" hidden="1">
      <c r="A20" s="43"/>
      <c r="B20" s="106"/>
      <c r="C20" s="6"/>
      <c r="D20" s="13"/>
      <c r="E20" s="11"/>
      <c r="F20" s="13"/>
      <c r="G20" s="11"/>
      <c r="H20" s="29"/>
      <c r="I20" s="38"/>
      <c r="J20" s="75"/>
      <c r="K20" s="76"/>
      <c r="L20" s="13"/>
      <c r="M20" s="38"/>
      <c r="N20" s="79"/>
      <c r="O20" s="76"/>
      <c r="P20" s="95"/>
      <c r="Q20" s="76"/>
      <c r="R20" s="79"/>
      <c r="S20" s="37"/>
      <c r="T20" s="95"/>
      <c r="U20" s="76"/>
      <c r="V20" s="95"/>
      <c r="W20" s="76"/>
      <c r="X20" s="95"/>
      <c r="Y20" s="76"/>
      <c r="Z20" s="95"/>
      <c r="AA20" s="76"/>
      <c r="AB20" s="95"/>
      <c r="AC20" s="76"/>
    </row>
    <row r="21" spans="1:29" ht="12.75" customHeight="1" hidden="1">
      <c r="A21" s="43"/>
      <c r="B21" s="106"/>
      <c r="C21" s="6"/>
      <c r="D21" s="13"/>
      <c r="E21" s="11"/>
      <c r="F21" s="13"/>
      <c r="G21" s="11"/>
      <c r="H21" s="29"/>
      <c r="I21" s="38"/>
      <c r="J21" s="75"/>
      <c r="K21" s="76"/>
      <c r="L21" s="13"/>
      <c r="M21" s="38"/>
      <c r="N21" s="79"/>
      <c r="O21" s="76"/>
      <c r="P21" s="95"/>
      <c r="Q21" s="76"/>
      <c r="R21" s="79"/>
      <c r="S21" s="37"/>
      <c r="T21" s="95"/>
      <c r="U21" s="76"/>
      <c r="V21" s="95"/>
      <c r="W21" s="76"/>
      <c r="X21" s="95"/>
      <c r="Y21" s="76"/>
      <c r="Z21" s="95"/>
      <c r="AA21" s="76"/>
      <c r="AB21" s="95"/>
      <c r="AC21" s="76"/>
    </row>
    <row r="22" spans="1:29" ht="12.75" customHeight="1" hidden="1">
      <c r="A22" s="43"/>
      <c r="B22" s="106"/>
      <c r="C22" s="6"/>
      <c r="D22" s="13"/>
      <c r="E22" s="11"/>
      <c r="F22" s="13"/>
      <c r="G22" s="11"/>
      <c r="H22" s="29"/>
      <c r="I22" s="38"/>
      <c r="J22" s="75"/>
      <c r="K22" s="76"/>
      <c r="L22" s="13"/>
      <c r="M22" s="38"/>
      <c r="N22" s="79"/>
      <c r="O22" s="76"/>
      <c r="P22" s="95"/>
      <c r="Q22" s="76"/>
      <c r="R22" s="79"/>
      <c r="S22" s="37"/>
      <c r="T22" s="95"/>
      <c r="U22" s="76"/>
      <c r="V22" s="95"/>
      <c r="W22" s="76"/>
      <c r="X22" s="95"/>
      <c r="Y22" s="76"/>
      <c r="Z22" s="95"/>
      <c r="AA22" s="76"/>
      <c r="AB22" s="95"/>
      <c r="AC22" s="76"/>
    </row>
    <row r="23" spans="1:29" ht="12.75" customHeight="1" hidden="1">
      <c r="A23" s="43"/>
      <c r="B23" s="106"/>
      <c r="C23" s="6"/>
      <c r="D23" s="13"/>
      <c r="E23" s="11"/>
      <c r="F23" s="13"/>
      <c r="G23" s="11"/>
      <c r="H23" s="29"/>
      <c r="I23" s="38"/>
      <c r="J23" s="75"/>
      <c r="K23" s="76"/>
      <c r="L23" s="13"/>
      <c r="M23" s="38"/>
      <c r="N23" s="79"/>
      <c r="O23" s="76"/>
      <c r="P23" s="95"/>
      <c r="Q23" s="76"/>
      <c r="R23" s="79"/>
      <c r="S23" s="37"/>
      <c r="T23" s="95"/>
      <c r="U23" s="76"/>
      <c r="V23" s="95"/>
      <c r="W23" s="76"/>
      <c r="X23" s="95"/>
      <c r="Y23" s="76"/>
      <c r="Z23" s="95"/>
      <c r="AA23" s="76"/>
      <c r="AB23" s="95"/>
      <c r="AC23" s="76"/>
    </row>
    <row r="24" spans="1:29" ht="12.75" customHeight="1" hidden="1">
      <c r="A24" s="43"/>
      <c r="B24" s="106"/>
      <c r="C24" s="6"/>
      <c r="D24" s="13"/>
      <c r="E24" s="11"/>
      <c r="F24" s="13"/>
      <c r="G24" s="11"/>
      <c r="H24" s="29"/>
      <c r="I24" s="38"/>
      <c r="J24" s="75"/>
      <c r="K24" s="76"/>
      <c r="L24" s="13"/>
      <c r="M24" s="38"/>
      <c r="N24" s="79"/>
      <c r="O24" s="76"/>
      <c r="P24" s="95"/>
      <c r="Q24" s="76"/>
      <c r="R24" s="79"/>
      <c r="S24" s="37"/>
      <c r="T24" s="95"/>
      <c r="U24" s="76"/>
      <c r="V24" s="95"/>
      <c r="W24" s="76"/>
      <c r="X24" s="95"/>
      <c r="Y24" s="76"/>
      <c r="Z24" s="95"/>
      <c r="AA24" s="76"/>
      <c r="AB24" s="95"/>
      <c r="AC24" s="76"/>
    </row>
    <row r="25" spans="1:29" ht="12.75" customHeight="1" hidden="1">
      <c r="A25" s="43"/>
      <c r="B25" s="106"/>
      <c r="C25" s="6"/>
      <c r="D25" s="13"/>
      <c r="E25" s="11"/>
      <c r="F25" s="13"/>
      <c r="G25" s="11"/>
      <c r="H25" s="29"/>
      <c r="I25" s="38"/>
      <c r="J25" s="75"/>
      <c r="K25" s="76"/>
      <c r="L25" s="13"/>
      <c r="M25" s="38"/>
      <c r="N25" s="79"/>
      <c r="O25" s="76"/>
      <c r="P25" s="95"/>
      <c r="Q25" s="76"/>
      <c r="R25" s="79"/>
      <c r="S25" s="37"/>
      <c r="T25" s="95"/>
      <c r="U25" s="76"/>
      <c r="V25" s="95"/>
      <c r="W25" s="76"/>
      <c r="X25" s="95"/>
      <c r="Y25" s="76"/>
      <c r="Z25" s="95"/>
      <c r="AA25" s="76"/>
      <c r="AB25" s="95"/>
      <c r="AC25" s="76"/>
    </row>
    <row r="26" spans="1:29" ht="12.75" customHeight="1" hidden="1">
      <c r="A26" s="43"/>
      <c r="B26" s="106"/>
      <c r="C26" s="6"/>
      <c r="D26" s="13"/>
      <c r="E26" s="11"/>
      <c r="F26" s="13"/>
      <c r="G26" s="11"/>
      <c r="H26" s="29"/>
      <c r="I26" s="38"/>
      <c r="J26" s="75"/>
      <c r="K26" s="76"/>
      <c r="L26" s="13"/>
      <c r="M26" s="38"/>
      <c r="N26" s="79"/>
      <c r="O26" s="76"/>
      <c r="P26" s="95"/>
      <c r="Q26" s="76"/>
      <c r="R26" s="79"/>
      <c r="S26" s="37"/>
      <c r="T26" s="95"/>
      <c r="U26" s="76"/>
      <c r="V26" s="95"/>
      <c r="W26" s="76"/>
      <c r="X26" s="95"/>
      <c r="Y26" s="76"/>
      <c r="Z26" s="95"/>
      <c r="AA26" s="76"/>
      <c r="AB26" s="95"/>
      <c r="AC26" s="76"/>
    </row>
    <row r="27" spans="1:29" ht="12.75" customHeight="1" hidden="1">
      <c r="A27" s="43"/>
      <c r="B27" s="106"/>
      <c r="C27" s="6"/>
      <c r="D27" s="13"/>
      <c r="E27" s="11"/>
      <c r="F27" s="13"/>
      <c r="G27" s="11"/>
      <c r="H27" s="29"/>
      <c r="I27" s="38"/>
      <c r="J27" s="75"/>
      <c r="K27" s="76"/>
      <c r="L27" s="13"/>
      <c r="M27" s="38"/>
      <c r="N27" s="79"/>
      <c r="O27" s="76"/>
      <c r="P27" s="95"/>
      <c r="Q27" s="76"/>
      <c r="R27" s="79"/>
      <c r="S27" s="37"/>
      <c r="T27" s="95"/>
      <c r="U27" s="76"/>
      <c r="V27" s="95"/>
      <c r="W27" s="76"/>
      <c r="X27" s="95"/>
      <c r="Y27" s="76"/>
      <c r="Z27" s="95"/>
      <c r="AA27" s="76"/>
      <c r="AB27" s="95"/>
      <c r="AC27" s="76"/>
    </row>
    <row r="28" spans="1:29" ht="12.75" customHeight="1" hidden="1">
      <c r="A28" s="45"/>
      <c r="B28" s="106"/>
      <c r="C28" s="6"/>
      <c r="D28" s="13"/>
      <c r="E28" s="11"/>
      <c r="F28" s="13"/>
      <c r="G28" s="11"/>
      <c r="H28" s="29"/>
      <c r="I28" s="38"/>
      <c r="J28" s="75"/>
      <c r="K28" s="76"/>
      <c r="L28" s="13"/>
      <c r="M28" s="38"/>
      <c r="N28" s="79"/>
      <c r="O28" s="76"/>
      <c r="P28" s="95"/>
      <c r="Q28" s="76"/>
      <c r="R28" s="79"/>
      <c r="S28" s="37"/>
      <c r="T28" s="95"/>
      <c r="U28" s="76"/>
      <c r="V28" s="95"/>
      <c r="W28" s="76"/>
      <c r="X28" s="95"/>
      <c r="Y28" s="76"/>
      <c r="Z28" s="95"/>
      <c r="AA28" s="76"/>
      <c r="AB28" s="95"/>
      <c r="AC28" s="76"/>
    </row>
    <row r="29" spans="1:29" ht="12.75">
      <c r="A29" s="118" t="s">
        <v>32</v>
      </c>
      <c r="B29" s="128" t="s">
        <v>65</v>
      </c>
      <c r="C29" s="104"/>
      <c r="D29" s="104">
        <v>70394.75</v>
      </c>
      <c r="E29" s="104">
        <v>515</v>
      </c>
      <c r="F29" s="104">
        <v>63710</v>
      </c>
      <c r="G29" s="104">
        <v>419</v>
      </c>
      <c r="H29" s="192">
        <v>80368.23</v>
      </c>
      <c r="I29" s="104">
        <v>422</v>
      </c>
      <c r="J29" s="195">
        <v>63014.5</v>
      </c>
      <c r="K29" s="195">
        <v>470</v>
      </c>
      <c r="L29" s="104">
        <v>63396</v>
      </c>
      <c r="M29" s="104">
        <v>565</v>
      </c>
      <c r="N29" s="195">
        <v>65054.6</v>
      </c>
      <c r="O29" s="198">
        <v>565</v>
      </c>
      <c r="P29" s="154">
        <v>63396</v>
      </c>
      <c r="Q29" s="157">
        <v>592</v>
      </c>
      <c r="R29" s="201">
        <v>37254.66</v>
      </c>
      <c r="S29" s="157">
        <v>592</v>
      </c>
      <c r="T29" s="154"/>
      <c r="U29" s="154"/>
      <c r="V29" s="154">
        <v>63396</v>
      </c>
      <c r="W29" s="157">
        <v>591</v>
      </c>
      <c r="X29" s="154">
        <f>V29*1.1</f>
        <v>69735.6</v>
      </c>
      <c r="Y29" s="157">
        <v>591</v>
      </c>
      <c r="Z29" s="154"/>
      <c r="AA29" s="154"/>
      <c r="AB29" s="154">
        <f>X29</f>
        <v>69735.6</v>
      </c>
      <c r="AC29" s="166">
        <v>591</v>
      </c>
    </row>
    <row r="30" spans="1:29" ht="12.75">
      <c r="A30" s="119"/>
      <c r="B30" s="106"/>
      <c r="C30" s="123"/>
      <c r="D30" s="123"/>
      <c r="E30" s="123"/>
      <c r="F30" s="123"/>
      <c r="G30" s="123"/>
      <c r="H30" s="193"/>
      <c r="I30" s="123"/>
      <c r="J30" s="196"/>
      <c r="K30" s="196"/>
      <c r="L30" s="123"/>
      <c r="M30" s="123"/>
      <c r="N30" s="196"/>
      <c r="O30" s="199"/>
      <c r="P30" s="155"/>
      <c r="Q30" s="158"/>
      <c r="R30" s="202"/>
      <c r="S30" s="158"/>
      <c r="T30" s="155"/>
      <c r="U30" s="155"/>
      <c r="V30" s="155"/>
      <c r="W30" s="158"/>
      <c r="X30" s="155"/>
      <c r="Y30" s="158"/>
      <c r="Z30" s="155"/>
      <c r="AA30" s="155"/>
      <c r="AB30" s="155"/>
      <c r="AC30" s="166"/>
    </row>
    <row r="31" spans="1:29" ht="12.75">
      <c r="A31" s="119"/>
      <c r="B31" s="106"/>
      <c r="C31" s="123"/>
      <c r="D31" s="123"/>
      <c r="E31" s="123"/>
      <c r="F31" s="123"/>
      <c r="G31" s="123"/>
      <c r="H31" s="193"/>
      <c r="I31" s="123"/>
      <c r="J31" s="196"/>
      <c r="K31" s="196"/>
      <c r="L31" s="123"/>
      <c r="M31" s="123"/>
      <c r="N31" s="196"/>
      <c r="O31" s="199"/>
      <c r="P31" s="155"/>
      <c r="Q31" s="158"/>
      <c r="R31" s="202"/>
      <c r="S31" s="158"/>
      <c r="T31" s="155"/>
      <c r="U31" s="155"/>
      <c r="V31" s="155"/>
      <c r="W31" s="158"/>
      <c r="X31" s="155"/>
      <c r="Y31" s="158"/>
      <c r="Z31" s="155"/>
      <c r="AA31" s="155"/>
      <c r="AB31" s="155"/>
      <c r="AC31" s="166"/>
    </row>
    <row r="32" spans="1:29" ht="12.75">
      <c r="A32" s="119"/>
      <c r="B32" s="106"/>
      <c r="C32" s="123"/>
      <c r="D32" s="123"/>
      <c r="E32" s="123"/>
      <c r="F32" s="123"/>
      <c r="G32" s="123"/>
      <c r="H32" s="193"/>
      <c r="I32" s="123"/>
      <c r="J32" s="196"/>
      <c r="K32" s="196"/>
      <c r="L32" s="123"/>
      <c r="M32" s="123"/>
      <c r="N32" s="196"/>
      <c r="O32" s="199"/>
      <c r="P32" s="155"/>
      <c r="Q32" s="158"/>
      <c r="R32" s="202"/>
      <c r="S32" s="158"/>
      <c r="T32" s="155"/>
      <c r="U32" s="155"/>
      <c r="V32" s="155"/>
      <c r="W32" s="158"/>
      <c r="X32" s="155"/>
      <c r="Y32" s="158"/>
      <c r="Z32" s="155"/>
      <c r="AA32" s="155"/>
      <c r="AB32" s="155"/>
      <c r="AC32" s="166"/>
    </row>
    <row r="33" spans="1:29" ht="6" customHeight="1">
      <c r="A33" s="119"/>
      <c r="B33" s="106"/>
      <c r="C33" s="123"/>
      <c r="D33" s="123"/>
      <c r="E33" s="123"/>
      <c r="F33" s="123"/>
      <c r="G33" s="123"/>
      <c r="H33" s="193"/>
      <c r="I33" s="123"/>
      <c r="J33" s="196"/>
      <c r="K33" s="196"/>
      <c r="L33" s="123"/>
      <c r="M33" s="123"/>
      <c r="N33" s="196"/>
      <c r="O33" s="199"/>
      <c r="P33" s="155"/>
      <c r="Q33" s="158"/>
      <c r="R33" s="202"/>
      <c r="S33" s="158"/>
      <c r="T33" s="155"/>
      <c r="U33" s="155"/>
      <c r="V33" s="155"/>
      <c r="W33" s="158"/>
      <c r="X33" s="155"/>
      <c r="Y33" s="158"/>
      <c r="Z33" s="155"/>
      <c r="AA33" s="155"/>
      <c r="AB33" s="155"/>
      <c r="AC33" s="166"/>
    </row>
    <row r="34" spans="1:29" ht="12.75" customHeight="1" hidden="1">
      <c r="A34" s="119"/>
      <c r="B34" s="106"/>
      <c r="C34" s="123"/>
      <c r="D34" s="123"/>
      <c r="E34" s="123"/>
      <c r="F34" s="123"/>
      <c r="G34" s="123"/>
      <c r="H34" s="193"/>
      <c r="I34" s="123"/>
      <c r="J34" s="196"/>
      <c r="K34" s="196"/>
      <c r="L34" s="123"/>
      <c r="M34" s="123"/>
      <c r="N34" s="196"/>
      <c r="O34" s="199"/>
      <c r="P34" s="155"/>
      <c r="Q34" s="158"/>
      <c r="R34" s="202"/>
      <c r="S34" s="158"/>
      <c r="T34" s="155"/>
      <c r="U34" s="155"/>
      <c r="V34" s="155"/>
      <c r="W34" s="158"/>
      <c r="X34" s="155"/>
      <c r="Y34" s="158"/>
      <c r="Z34" s="155"/>
      <c r="AA34" s="155"/>
      <c r="AB34" s="155"/>
      <c r="AC34" s="166"/>
    </row>
    <row r="35" spans="1:29" ht="12.75" customHeight="1" hidden="1">
      <c r="A35" s="119"/>
      <c r="B35" s="106"/>
      <c r="C35" s="123"/>
      <c r="D35" s="123"/>
      <c r="E35" s="123"/>
      <c r="F35" s="123"/>
      <c r="G35" s="123"/>
      <c r="H35" s="193"/>
      <c r="I35" s="123"/>
      <c r="J35" s="196"/>
      <c r="K35" s="196"/>
      <c r="L35" s="123"/>
      <c r="M35" s="123"/>
      <c r="N35" s="196"/>
      <c r="O35" s="199"/>
      <c r="P35" s="155"/>
      <c r="Q35" s="158"/>
      <c r="R35" s="202"/>
      <c r="S35" s="158"/>
      <c r="T35" s="155"/>
      <c r="U35" s="155"/>
      <c r="V35" s="155"/>
      <c r="W35" s="158"/>
      <c r="X35" s="155"/>
      <c r="Y35" s="158"/>
      <c r="Z35" s="155"/>
      <c r="AA35" s="155"/>
      <c r="AB35" s="155"/>
      <c r="AC35" s="166"/>
    </row>
    <row r="36" spans="1:29" ht="12.75" customHeight="1" hidden="1">
      <c r="A36" s="119"/>
      <c r="B36" s="106"/>
      <c r="C36" s="123"/>
      <c r="D36" s="123"/>
      <c r="E36" s="123"/>
      <c r="F36" s="123"/>
      <c r="G36" s="123"/>
      <c r="H36" s="193"/>
      <c r="I36" s="123"/>
      <c r="J36" s="196"/>
      <c r="K36" s="196"/>
      <c r="L36" s="123"/>
      <c r="M36" s="123"/>
      <c r="N36" s="196"/>
      <c r="O36" s="199"/>
      <c r="P36" s="155"/>
      <c r="Q36" s="158"/>
      <c r="R36" s="202"/>
      <c r="S36" s="158"/>
      <c r="T36" s="155"/>
      <c r="U36" s="155"/>
      <c r="V36" s="155"/>
      <c r="W36" s="158"/>
      <c r="X36" s="155"/>
      <c r="Y36" s="158"/>
      <c r="Z36" s="155"/>
      <c r="AA36" s="155"/>
      <c r="AB36" s="155"/>
      <c r="AC36" s="166"/>
    </row>
    <row r="37" spans="1:29" s="4" customFormat="1" ht="12.75" customHeight="1" hidden="1">
      <c r="A37" s="119"/>
      <c r="B37" s="106"/>
      <c r="C37" s="123"/>
      <c r="D37" s="123"/>
      <c r="E37" s="123"/>
      <c r="F37" s="123"/>
      <c r="G37" s="123"/>
      <c r="H37" s="193"/>
      <c r="I37" s="123"/>
      <c r="J37" s="196"/>
      <c r="K37" s="196"/>
      <c r="L37" s="123"/>
      <c r="M37" s="123"/>
      <c r="N37" s="196"/>
      <c r="O37" s="199"/>
      <c r="P37" s="155"/>
      <c r="Q37" s="158"/>
      <c r="R37" s="202"/>
      <c r="S37" s="158"/>
      <c r="T37" s="155"/>
      <c r="U37" s="155"/>
      <c r="V37" s="155"/>
      <c r="W37" s="158"/>
      <c r="X37" s="155"/>
      <c r="Y37" s="158"/>
      <c r="Z37" s="155"/>
      <c r="AA37" s="155"/>
      <c r="AB37" s="155"/>
      <c r="AC37" s="166"/>
    </row>
    <row r="38" spans="1:29" ht="12.75" customHeight="1" hidden="1">
      <c r="A38" s="119"/>
      <c r="B38" s="106"/>
      <c r="C38" s="123"/>
      <c r="D38" s="123"/>
      <c r="E38" s="123"/>
      <c r="F38" s="123"/>
      <c r="G38" s="123"/>
      <c r="H38" s="193"/>
      <c r="I38" s="123"/>
      <c r="J38" s="196"/>
      <c r="K38" s="196"/>
      <c r="L38" s="123"/>
      <c r="M38" s="123"/>
      <c r="N38" s="196"/>
      <c r="O38" s="199"/>
      <c r="P38" s="155"/>
      <c r="Q38" s="158"/>
      <c r="R38" s="202"/>
      <c r="S38" s="158"/>
      <c r="T38" s="155"/>
      <c r="U38" s="155"/>
      <c r="V38" s="155"/>
      <c r="W38" s="158"/>
      <c r="X38" s="155"/>
      <c r="Y38" s="158"/>
      <c r="Z38" s="155"/>
      <c r="AA38" s="155"/>
      <c r="AB38" s="155"/>
      <c r="AC38" s="166"/>
    </row>
    <row r="39" spans="1:29" ht="12.75" customHeight="1" hidden="1">
      <c r="A39" s="119"/>
      <c r="B39" s="106"/>
      <c r="C39" s="123"/>
      <c r="D39" s="123"/>
      <c r="E39" s="123"/>
      <c r="F39" s="123"/>
      <c r="G39" s="123"/>
      <c r="H39" s="193"/>
      <c r="I39" s="123"/>
      <c r="J39" s="196"/>
      <c r="K39" s="196"/>
      <c r="L39" s="123"/>
      <c r="M39" s="123"/>
      <c r="N39" s="196"/>
      <c r="O39" s="199"/>
      <c r="P39" s="155"/>
      <c r="Q39" s="158"/>
      <c r="R39" s="202"/>
      <c r="S39" s="158"/>
      <c r="T39" s="155"/>
      <c r="U39" s="155"/>
      <c r="V39" s="155"/>
      <c r="W39" s="158"/>
      <c r="X39" s="155"/>
      <c r="Y39" s="158"/>
      <c r="Z39" s="155"/>
      <c r="AA39" s="155"/>
      <c r="AB39" s="155"/>
      <c r="AC39" s="166"/>
    </row>
    <row r="40" spans="1:29" ht="12.75" customHeight="1" hidden="1">
      <c r="A40" s="119"/>
      <c r="B40" s="106"/>
      <c r="C40" s="123"/>
      <c r="D40" s="123"/>
      <c r="E40" s="123"/>
      <c r="F40" s="123"/>
      <c r="G40" s="123"/>
      <c r="H40" s="193"/>
      <c r="I40" s="123"/>
      <c r="J40" s="196"/>
      <c r="K40" s="196"/>
      <c r="L40" s="123"/>
      <c r="M40" s="123"/>
      <c r="N40" s="196"/>
      <c r="O40" s="199"/>
      <c r="P40" s="155"/>
      <c r="Q40" s="158"/>
      <c r="R40" s="202"/>
      <c r="S40" s="158"/>
      <c r="T40" s="155"/>
      <c r="U40" s="155"/>
      <c r="V40" s="155"/>
      <c r="W40" s="158"/>
      <c r="X40" s="155"/>
      <c r="Y40" s="158"/>
      <c r="Z40" s="155"/>
      <c r="AA40" s="155"/>
      <c r="AB40" s="155"/>
      <c r="AC40" s="166"/>
    </row>
    <row r="41" spans="1:29" ht="24" customHeight="1" hidden="1">
      <c r="A41" s="119"/>
      <c r="B41" s="106"/>
      <c r="C41" s="124"/>
      <c r="D41" s="124"/>
      <c r="E41" s="124"/>
      <c r="F41" s="124"/>
      <c r="G41" s="124"/>
      <c r="H41" s="194"/>
      <c r="I41" s="124"/>
      <c r="J41" s="197"/>
      <c r="K41" s="197"/>
      <c r="L41" s="124"/>
      <c r="M41" s="124"/>
      <c r="N41" s="197"/>
      <c r="O41" s="200"/>
      <c r="P41" s="156"/>
      <c r="Q41" s="159"/>
      <c r="R41" s="203"/>
      <c r="S41" s="159"/>
      <c r="T41" s="156"/>
      <c r="U41" s="156"/>
      <c r="V41" s="156"/>
      <c r="W41" s="159"/>
      <c r="X41" s="156"/>
      <c r="Y41" s="159"/>
      <c r="Z41" s="156"/>
      <c r="AA41" s="156"/>
      <c r="AB41" s="156"/>
      <c r="AC41" s="166"/>
    </row>
    <row r="42" spans="1:29" ht="15" customHeight="1">
      <c r="A42" s="118" t="s">
        <v>33</v>
      </c>
      <c r="B42" s="47" t="s">
        <v>66</v>
      </c>
      <c r="C42" s="104"/>
      <c r="D42" s="104">
        <v>16000</v>
      </c>
      <c r="E42" s="104">
        <v>107</v>
      </c>
      <c r="F42" s="104">
        <v>15015.64</v>
      </c>
      <c r="G42" s="104">
        <v>134</v>
      </c>
      <c r="H42" s="192">
        <v>21723.1</v>
      </c>
      <c r="I42" s="104">
        <v>139</v>
      </c>
      <c r="J42" s="195">
        <v>16614.7</v>
      </c>
      <c r="K42" s="195">
        <v>134</v>
      </c>
      <c r="L42" s="104">
        <v>19340</v>
      </c>
      <c r="M42" s="104">
        <v>130</v>
      </c>
      <c r="N42" s="195">
        <v>17076.89</v>
      </c>
      <c r="O42" s="198">
        <v>130</v>
      </c>
      <c r="P42" s="154">
        <v>19340</v>
      </c>
      <c r="Q42" s="157">
        <v>138</v>
      </c>
      <c r="R42" s="201">
        <v>9284.1</v>
      </c>
      <c r="S42" s="157">
        <v>138</v>
      </c>
      <c r="T42" s="154"/>
      <c r="U42" s="154"/>
      <c r="V42" s="154">
        <v>19340</v>
      </c>
      <c r="W42" s="157">
        <v>139</v>
      </c>
      <c r="X42" s="154">
        <f>V42*1.1</f>
        <v>21274</v>
      </c>
      <c r="Y42" s="157">
        <v>139</v>
      </c>
      <c r="Z42" s="154"/>
      <c r="AA42" s="154"/>
      <c r="AB42" s="154">
        <f>X42</f>
        <v>21274</v>
      </c>
      <c r="AC42" s="166">
        <v>139</v>
      </c>
    </row>
    <row r="43" spans="1:29" ht="30.75" customHeight="1">
      <c r="A43" s="120"/>
      <c r="B43" s="48" t="s">
        <v>67</v>
      </c>
      <c r="C43" s="123"/>
      <c r="D43" s="123"/>
      <c r="E43" s="123"/>
      <c r="F43" s="123"/>
      <c r="G43" s="123"/>
      <c r="H43" s="193"/>
      <c r="I43" s="123"/>
      <c r="J43" s="196"/>
      <c r="K43" s="196"/>
      <c r="L43" s="123"/>
      <c r="M43" s="123"/>
      <c r="N43" s="196"/>
      <c r="O43" s="199"/>
      <c r="P43" s="155"/>
      <c r="Q43" s="158"/>
      <c r="R43" s="202"/>
      <c r="S43" s="158"/>
      <c r="T43" s="155"/>
      <c r="U43" s="155"/>
      <c r="V43" s="155"/>
      <c r="W43" s="158"/>
      <c r="X43" s="155"/>
      <c r="Y43" s="158"/>
      <c r="Z43" s="155"/>
      <c r="AA43" s="155"/>
      <c r="AB43" s="155"/>
      <c r="AC43" s="166"/>
    </row>
    <row r="44" spans="1:29" ht="12.75" customHeight="1">
      <c r="A44" s="118" t="s">
        <v>34</v>
      </c>
      <c r="B44" s="110" t="s">
        <v>68</v>
      </c>
      <c r="C44" s="111"/>
      <c r="D44" s="111">
        <v>890</v>
      </c>
      <c r="E44" s="111">
        <v>40</v>
      </c>
      <c r="F44" s="111">
        <v>882.4</v>
      </c>
      <c r="G44" s="111">
        <v>40</v>
      </c>
      <c r="H44" s="204">
        <v>1117</v>
      </c>
      <c r="I44" s="111">
        <v>16</v>
      </c>
      <c r="J44" s="180">
        <v>1117</v>
      </c>
      <c r="K44" s="180">
        <v>15</v>
      </c>
      <c r="L44" s="111">
        <v>349</v>
      </c>
      <c r="M44" s="186">
        <v>4</v>
      </c>
      <c r="N44" s="180">
        <v>215</v>
      </c>
      <c r="O44" s="186">
        <v>4</v>
      </c>
      <c r="P44" s="163"/>
      <c r="Q44" s="163"/>
      <c r="R44" s="207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ht="12.75">
      <c r="A45" s="119"/>
      <c r="B45" s="110"/>
      <c r="C45" s="112"/>
      <c r="D45" s="112"/>
      <c r="E45" s="112"/>
      <c r="F45" s="112"/>
      <c r="G45" s="112"/>
      <c r="H45" s="205"/>
      <c r="I45" s="112"/>
      <c r="J45" s="181"/>
      <c r="K45" s="181"/>
      <c r="L45" s="112"/>
      <c r="M45" s="187"/>
      <c r="N45" s="181"/>
      <c r="O45" s="187"/>
      <c r="P45" s="164"/>
      <c r="Q45" s="164"/>
      <c r="R45" s="208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</row>
    <row r="46" spans="1:29" ht="12.75">
      <c r="A46" s="119"/>
      <c r="B46" s="110"/>
      <c r="C46" s="112"/>
      <c r="D46" s="112"/>
      <c r="E46" s="112"/>
      <c r="F46" s="112"/>
      <c r="G46" s="112"/>
      <c r="H46" s="205"/>
      <c r="I46" s="112"/>
      <c r="J46" s="181"/>
      <c r="K46" s="181"/>
      <c r="L46" s="112"/>
      <c r="M46" s="187"/>
      <c r="N46" s="181"/>
      <c r="O46" s="187"/>
      <c r="P46" s="164"/>
      <c r="Q46" s="164"/>
      <c r="R46" s="208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</row>
    <row r="47" spans="1:29" ht="12.75">
      <c r="A47" s="119"/>
      <c r="B47" s="110"/>
      <c r="C47" s="112"/>
      <c r="D47" s="112"/>
      <c r="E47" s="112"/>
      <c r="F47" s="112"/>
      <c r="G47" s="112"/>
      <c r="H47" s="205"/>
      <c r="I47" s="112"/>
      <c r="J47" s="181"/>
      <c r="K47" s="181"/>
      <c r="L47" s="112"/>
      <c r="M47" s="187"/>
      <c r="N47" s="181"/>
      <c r="O47" s="187"/>
      <c r="P47" s="164"/>
      <c r="Q47" s="164"/>
      <c r="R47" s="208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</row>
    <row r="48" spans="1:29" ht="12.75">
      <c r="A48" s="119"/>
      <c r="B48" s="110"/>
      <c r="C48" s="113"/>
      <c r="D48" s="113"/>
      <c r="E48" s="113"/>
      <c r="F48" s="113"/>
      <c r="G48" s="113"/>
      <c r="H48" s="206"/>
      <c r="I48" s="113"/>
      <c r="J48" s="182"/>
      <c r="K48" s="182"/>
      <c r="L48" s="113"/>
      <c r="M48" s="188"/>
      <c r="N48" s="182"/>
      <c r="O48" s="188"/>
      <c r="P48" s="165"/>
      <c r="Q48" s="165"/>
      <c r="R48" s="209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1:29" ht="12.75" customHeight="1">
      <c r="A49" s="121" t="s">
        <v>70</v>
      </c>
      <c r="B49" s="101" t="s">
        <v>69</v>
      </c>
      <c r="C49" s="111"/>
      <c r="D49" s="111">
        <v>91510.5</v>
      </c>
      <c r="E49" s="111">
        <v>636</v>
      </c>
      <c r="F49" s="111">
        <v>86833</v>
      </c>
      <c r="G49" s="111">
        <v>593</v>
      </c>
      <c r="H49" s="204">
        <v>136763</v>
      </c>
      <c r="I49" s="111">
        <v>636</v>
      </c>
      <c r="J49" s="180">
        <v>81221.2</v>
      </c>
      <c r="K49" s="180">
        <v>618</v>
      </c>
      <c r="L49" s="111">
        <v>130079</v>
      </c>
      <c r="M49" s="111">
        <v>593</v>
      </c>
      <c r="N49" s="180">
        <v>86314.5</v>
      </c>
      <c r="O49" s="186">
        <v>593</v>
      </c>
      <c r="P49" s="160"/>
      <c r="Q49" s="160"/>
      <c r="R49" s="21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</row>
    <row r="50" spans="1:29" ht="12.75" customHeight="1">
      <c r="A50" s="100"/>
      <c r="B50" s="102"/>
      <c r="C50" s="112"/>
      <c r="D50" s="112"/>
      <c r="E50" s="112"/>
      <c r="F50" s="112"/>
      <c r="G50" s="112"/>
      <c r="H50" s="205"/>
      <c r="I50" s="112"/>
      <c r="J50" s="181"/>
      <c r="K50" s="181"/>
      <c r="L50" s="112"/>
      <c r="M50" s="112"/>
      <c r="N50" s="181"/>
      <c r="O50" s="187"/>
      <c r="P50" s="161"/>
      <c r="Q50" s="161"/>
      <c r="R50" s="21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</row>
    <row r="51" spans="1:29" ht="12.75" customHeight="1">
      <c r="A51" s="100"/>
      <c r="B51" s="102"/>
      <c r="C51" s="112"/>
      <c r="D51" s="112"/>
      <c r="E51" s="112"/>
      <c r="F51" s="112"/>
      <c r="G51" s="112"/>
      <c r="H51" s="205"/>
      <c r="I51" s="112"/>
      <c r="J51" s="181"/>
      <c r="K51" s="181"/>
      <c r="L51" s="112"/>
      <c r="M51" s="112"/>
      <c r="N51" s="181"/>
      <c r="O51" s="187"/>
      <c r="P51" s="161"/>
      <c r="Q51" s="161"/>
      <c r="R51" s="21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</row>
    <row r="52" spans="1:29" ht="12.75" customHeight="1">
      <c r="A52" s="100"/>
      <c r="B52" s="102"/>
      <c r="C52" s="112"/>
      <c r="D52" s="112"/>
      <c r="E52" s="112"/>
      <c r="F52" s="112"/>
      <c r="G52" s="112"/>
      <c r="H52" s="205"/>
      <c r="I52" s="112"/>
      <c r="J52" s="181"/>
      <c r="K52" s="181"/>
      <c r="L52" s="112"/>
      <c r="M52" s="112"/>
      <c r="N52" s="181"/>
      <c r="O52" s="187"/>
      <c r="P52" s="161"/>
      <c r="Q52" s="161"/>
      <c r="R52" s="21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  <row r="53" spans="1:29" ht="12.75" customHeight="1">
      <c r="A53" s="100"/>
      <c r="B53" s="102"/>
      <c r="C53" s="112"/>
      <c r="D53" s="112"/>
      <c r="E53" s="112"/>
      <c r="F53" s="112"/>
      <c r="G53" s="112"/>
      <c r="H53" s="205"/>
      <c r="I53" s="112"/>
      <c r="J53" s="181"/>
      <c r="K53" s="181"/>
      <c r="L53" s="112"/>
      <c r="M53" s="112"/>
      <c r="N53" s="181"/>
      <c r="O53" s="187"/>
      <c r="P53" s="161"/>
      <c r="Q53" s="161"/>
      <c r="R53" s="21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1:29" ht="2.25" customHeight="1">
      <c r="A54" s="100"/>
      <c r="B54" s="102"/>
      <c r="C54" s="112"/>
      <c r="D54" s="112"/>
      <c r="E54" s="112"/>
      <c r="F54" s="112"/>
      <c r="G54" s="112"/>
      <c r="H54" s="205"/>
      <c r="I54" s="112"/>
      <c r="J54" s="181"/>
      <c r="K54" s="181"/>
      <c r="L54" s="112"/>
      <c r="M54" s="112"/>
      <c r="N54" s="181"/>
      <c r="O54" s="187"/>
      <c r="P54" s="161"/>
      <c r="Q54" s="161"/>
      <c r="R54" s="21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1:29" ht="12.75" customHeight="1" hidden="1">
      <c r="A55" s="100"/>
      <c r="B55" s="102"/>
      <c r="C55" s="112"/>
      <c r="D55" s="112"/>
      <c r="E55" s="112"/>
      <c r="F55" s="112"/>
      <c r="G55" s="112"/>
      <c r="H55" s="205"/>
      <c r="I55" s="112"/>
      <c r="J55" s="181"/>
      <c r="K55" s="181"/>
      <c r="L55" s="112"/>
      <c r="M55" s="112"/>
      <c r="N55" s="181"/>
      <c r="O55" s="187"/>
      <c r="P55" s="161"/>
      <c r="Q55" s="161"/>
      <c r="R55" s="21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</row>
    <row r="56" spans="1:29" ht="12.75" customHeight="1" hidden="1">
      <c r="A56" s="100"/>
      <c r="B56" s="102"/>
      <c r="C56" s="112"/>
      <c r="D56" s="112"/>
      <c r="E56" s="112"/>
      <c r="F56" s="112"/>
      <c r="G56" s="112"/>
      <c r="H56" s="205"/>
      <c r="I56" s="112"/>
      <c r="J56" s="181"/>
      <c r="K56" s="181"/>
      <c r="L56" s="112"/>
      <c r="M56" s="112"/>
      <c r="N56" s="181"/>
      <c r="O56" s="187"/>
      <c r="P56" s="161"/>
      <c r="Q56" s="161"/>
      <c r="R56" s="21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</row>
    <row r="57" spans="1:29" ht="12.75" customHeight="1" hidden="1">
      <c r="A57" s="100"/>
      <c r="B57" s="102"/>
      <c r="C57" s="112"/>
      <c r="D57" s="112"/>
      <c r="E57" s="112"/>
      <c r="F57" s="112"/>
      <c r="G57" s="112"/>
      <c r="H57" s="205"/>
      <c r="I57" s="112"/>
      <c r="J57" s="181"/>
      <c r="K57" s="181"/>
      <c r="L57" s="112"/>
      <c r="M57" s="112"/>
      <c r="N57" s="181"/>
      <c r="O57" s="187"/>
      <c r="P57" s="161"/>
      <c r="Q57" s="161"/>
      <c r="R57" s="21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</row>
    <row r="58" spans="1:29" ht="13.5" customHeight="1" hidden="1">
      <c r="A58" s="122"/>
      <c r="B58" s="103"/>
      <c r="C58" s="113"/>
      <c r="D58" s="113"/>
      <c r="E58" s="113"/>
      <c r="F58" s="113"/>
      <c r="G58" s="113"/>
      <c r="H58" s="206"/>
      <c r="I58" s="113"/>
      <c r="J58" s="182"/>
      <c r="K58" s="182"/>
      <c r="L58" s="113"/>
      <c r="M58" s="113"/>
      <c r="N58" s="182"/>
      <c r="O58" s="188"/>
      <c r="P58" s="162"/>
      <c r="Q58" s="162"/>
      <c r="R58" s="21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  <row r="59" spans="1:29" ht="93">
      <c r="A59" s="118" t="s">
        <v>73</v>
      </c>
      <c r="B59" s="47" t="s">
        <v>71</v>
      </c>
      <c r="C59" s="111"/>
      <c r="D59" s="111">
        <v>66915</v>
      </c>
      <c r="E59" s="111">
        <v>611</v>
      </c>
      <c r="F59" s="111">
        <v>52307.58</v>
      </c>
      <c r="G59" s="111">
        <v>571</v>
      </c>
      <c r="H59" s="204">
        <v>77038</v>
      </c>
      <c r="I59" s="111">
        <v>611</v>
      </c>
      <c r="J59" s="180">
        <v>52810.2</v>
      </c>
      <c r="K59" s="180">
        <v>585</v>
      </c>
      <c r="L59" s="111">
        <v>75935</v>
      </c>
      <c r="M59" s="111">
        <v>592</v>
      </c>
      <c r="N59" s="180">
        <v>46586.5</v>
      </c>
      <c r="O59" s="186">
        <v>592</v>
      </c>
      <c r="P59" s="160"/>
      <c r="Q59" s="160"/>
      <c r="R59" s="21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</row>
    <row r="60" spans="1:29" ht="38.25" customHeight="1">
      <c r="A60" s="119"/>
      <c r="B60" s="49" t="s">
        <v>72</v>
      </c>
      <c r="C60" s="113"/>
      <c r="D60" s="113"/>
      <c r="E60" s="113"/>
      <c r="F60" s="113"/>
      <c r="G60" s="113"/>
      <c r="H60" s="206"/>
      <c r="I60" s="113"/>
      <c r="J60" s="182"/>
      <c r="K60" s="182"/>
      <c r="L60" s="113"/>
      <c r="M60" s="113"/>
      <c r="N60" s="182"/>
      <c r="O60" s="188"/>
      <c r="P60" s="162"/>
      <c r="Q60" s="162"/>
      <c r="R60" s="21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</row>
    <row r="61" spans="1:29" ht="78">
      <c r="A61" s="118" t="s">
        <v>76</v>
      </c>
      <c r="B61" s="47" t="s">
        <v>74</v>
      </c>
      <c r="C61" s="111"/>
      <c r="D61" s="111">
        <v>48996</v>
      </c>
      <c r="E61" s="111">
        <v>585</v>
      </c>
      <c r="F61" s="111">
        <v>48996</v>
      </c>
      <c r="G61" s="111">
        <v>579</v>
      </c>
      <c r="H61" s="204">
        <v>62955.3</v>
      </c>
      <c r="I61" s="111">
        <v>585</v>
      </c>
      <c r="J61" s="180">
        <v>54979.2</v>
      </c>
      <c r="K61" s="180">
        <v>601</v>
      </c>
      <c r="L61" s="111">
        <v>62122.5</v>
      </c>
      <c r="M61" s="111">
        <v>657</v>
      </c>
      <c r="N61" s="180">
        <v>46094.46</v>
      </c>
      <c r="O61" s="186">
        <v>657</v>
      </c>
      <c r="P61" s="160"/>
      <c r="Q61" s="160"/>
      <c r="R61" s="21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</row>
    <row r="62" spans="1:29" ht="15">
      <c r="A62" s="119"/>
      <c r="B62" s="49" t="s">
        <v>75</v>
      </c>
      <c r="C62" s="113"/>
      <c r="D62" s="113"/>
      <c r="E62" s="113"/>
      <c r="F62" s="113"/>
      <c r="G62" s="113"/>
      <c r="H62" s="206"/>
      <c r="I62" s="113"/>
      <c r="J62" s="182"/>
      <c r="K62" s="182"/>
      <c r="L62" s="113"/>
      <c r="M62" s="113"/>
      <c r="N62" s="182"/>
      <c r="O62" s="188"/>
      <c r="P62" s="162"/>
      <c r="Q62" s="162"/>
      <c r="R62" s="21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</row>
    <row r="63" spans="1:29" ht="93">
      <c r="A63" s="118" t="s">
        <v>78</v>
      </c>
      <c r="B63" s="47" t="s">
        <v>71</v>
      </c>
      <c r="C63" s="111"/>
      <c r="D63" s="111">
        <v>95589.9</v>
      </c>
      <c r="E63" s="111">
        <v>95</v>
      </c>
      <c r="F63" s="111">
        <v>7734</v>
      </c>
      <c r="G63" s="111">
        <v>64</v>
      </c>
      <c r="H63" s="204">
        <v>13911.5</v>
      </c>
      <c r="I63" s="111">
        <v>95</v>
      </c>
      <c r="J63" s="180">
        <v>7277.4</v>
      </c>
      <c r="K63" s="180">
        <v>64</v>
      </c>
      <c r="L63" s="111">
        <v>12846.3</v>
      </c>
      <c r="M63" s="111">
        <v>70</v>
      </c>
      <c r="N63" s="180">
        <v>7085.99</v>
      </c>
      <c r="O63" s="186">
        <v>70</v>
      </c>
      <c r="P63" s="160"/>
      <c r="Q63" s="160"/>
      <c r="R63" s="21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</row>
    <row r="64" spans="1:29" ht="15">
      <c r="A64" s="119"/>
      <c r="B64" s="49" t="s">
        <v>77</v>
      </c>
      <c r="C64" s="113"/>
      <c r="D64" s="113"/>
      <c r="E64" s="113"/>
      <c r="F64" s="113"/>
      <c r="G64" s="113"/>
      <c r="H64" s="206"/>
      <c r="I64" s="113"/>
      <c r="J64" s="182"/>
      <c r="K64" s="182"/>
      <c r="L64" s="113"/>
      <c r="M64" s="113"/>
      <c r="N64" s="182"/>
      <c r="O64" s="188"/>
      <c r="P64" s="162"/>
      <c r="Q64" s="162"/>
      <c r="R64" s="21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</row>
    <row r="65" spans="1:29" ht="15">
      <c r="A65" s="118" t="s">
        <v>82</v>
      </c>
      <c r="B65" s="47" t="s">
        <v>79</v>
      </c>
      <c r="C65" s="111"/>
      <c r="D65" s="111">
        <v>5200</v>
      </c>
      <c r="E65" s="111">
        <v>40</v>
      </c>
      <c r="F65" s="111">
        <v>5195</v>
      </c>
      <c r="G65" s="111">
        <v>40</v>
      </c>
      <c r="H65" s="204">
        <v>6834.6</v>
      </c>
      <c r="I65" s="111">
        <v>40</v>
      </c>
      <c r="J65" s="180">
        <v>4941.4</v>
      </c>
      <c r="K65" s="180">
        <v>50</v>
      </c>
      <c r="L65" s="111"/>
      <c r="M65" s="111"/>
      <c r="N65" s="180"/>
      <c r="O65" s="186"/>
      <c r="P65" s="160"/>
      <c r="Q65" s="160"/>
      <c r="R65" s="21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</row>
    <row r="66" spans="1:29" ht="78">
      <c r="A66" s="119"/>
      <c r="B66" s="46" t="s">
        <v>80</v>
      </c>
      <c r="C66" s="112"/>
      <c r="D66" s="112"/>
      <c r="E66" s="112"/>
      <c r="F66" s="112"/>
      <c r="G66" s="112"/>
      <c r="H66" s="205"/>
      <c r="I66" s="112"/>
      <c r="J66" s="181"/>
      <c r="K66" s="181"/>
      <c r="L66" s="112"/>
      <c r="M66" s="112"/>
      <c r="N66" s="181"/>
      <c r="O66" s="187"/>
      <c r="P66" s="161"/>
      <c r="Q66" s="161"/>
      <c r="R66" s="21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</row>
    <row r="67" spans="1:29" ht="15" customHeight="1" thickBot="1">
      <c r="A67" s="120"/>
      <c r="B67" s="50" t="s">
        <v>81</v>
      </c>
      <c r="C67" s="113"/>
      <c r="D67" s="113"/>
      <c r="E67" s="113"/>
      <c r="F67" s="113"/>
      <c r="G67" s="113"/>
      <c r="H67" s="206"/>
      <c r="I67" s="113"/>
      <c r="J67" s="182"/>
      <c r="K67" s="182"/>
      <c r="L67" s="113"/>
      <c r="M67" s="113"/>
      <c r="N67" s="182"/>
      <c r="O67" s="188"/>
      <c r="P67" s="162"/>
      <c r="Q67" s="162"/>
      <c r="R67" s="21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</row>
    <row r="68" spans="1:29" ht="12.75" customHeight="1">
      <c r="A68" s="118" t="s">
        <v>84</v>
      </c>
      <c r="B68" s="105" t="s">
        <v>83</v>
      </c>
      <c r="C68" s="111"/>
      <c r="D68" s="111">
        <v>11159.94</v>
      </c>
      <c r="E68" s="111">
        <v>130</v>
      </c>
      <c r="F68" s="111">
        <v>10200</v>
      </c>
      <c r="G68" s="111">
        <v>89</v>
      </c>
      <c r="H68" s="204">
        <v>19074.1</v>
      </c>
      <c r="I68" s="111">
        <v>130</v>
      </c>
      <c r="J68" s="180">
        <v>13199.8</v>
      </c>
      <c r="K68" s="180">
        <v>126</v>
      </c>
      <c r="L68" s="111">
        <v>19110</v>
      </c>
      <c r="M68" s="111">
        <v>130</v>
      </c>
      <c r="N68" s="180">
        <v>15943.4</v>
      </c>
      <c r="O68" s="186">
        <v>130</v>
      </c>
      <c r="P68" s="160"/>
      <c r="Q68" s="160"/>
      <c r="R68" s="21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</row>
    <row r="69" spans="1:29" ht="12.75">
      <c r="A69" s="119"/>
      <c r="B69" s="106"/>
      <c r="C69" s="112"/>
      <c r="D69" s="112"/>
      <c r="E69" s="112"/>
      <c r="F69" s="112"/>
      <c r="G69" s="112"/>
      <c r="H69" s="205"/>
      <c r="I69" s="112"/>
      <c r="J69" s="181"/>
      <c r="K69" s="181"/>
      <c r="L69" s="112"/>
      <c r="M69" s="112"/>
      <c r="N69" s="181"/>
      <c r="O69" s="187"/>
      <c r="P69" s="161"/>
      <c r="Q69" s="161"/>
      <c r="R69" s="21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</row>
    <row r="70" spans="1:29" ht="12.75">
      <c r="A70" s="119"/>
      <c r="B70" s="106"/>
      <c r="C70" s="112"/>
      <c r="D70" s="112"/>
      <c r="E70" s="112"/>
      <c r="F70" s="112"/>
      <c r="G70" s="112"/>
      <c r="H70" s="205"/>
      <c r="I70" s="112"/>
      <c r="J70" s="181"/>
      <c r="K70" s="181"/>
      <c r="L70" s="112"/>
      <c r="M70" s="112"/>
      <c r="N70" s="181"/>
      <c r="O70" s="187"/>
      <c r="P70" s="161"/>
      <c r="Q70" s="161"/>
      <c r="R70" s="21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</row>
    <row r="71" spans="1:29" ht="12.75">
      <c r="A71" s="119"/>
      <c r="B71" s="106"/>
      <c r="C71" s="112"/>
      <c r="D71" s="112"/>
      <c r="E71" s="112"/>
      <c r="F71" s="112"/>
      <c r="G71" s="112"/>
      <c r="H71" s="205"/>
      <c r="I71" s="112"/>
      <c r="J71" s="181"/>
      <c r="K71" s="181"/>
      <c r="L71" s="112"/>
      <c r="M71" s="112"/>
      <c r="N71" s="181"/>
      <c r="O71" s="187"/>
      <c r="P71" s="161"/>
      <c r="Q71" s="161"/>
      <c r="R71" s="21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</row>
    <row r="72" spans="1:29" ht="12.75">
      <c r="A72" s="119"/>
      <c r="B72" s="106"/>
      <c r="C72" s="112"/>
      <c r="D72" s="112"/>
      <c r="E72" s="112"/>
      <c r="F72" s="112"/>
      <c r="G72" s="112"/>
      <c r="H72" s="205"/>
      <c r="I72" s="112"/>
      <c r="J72" s="181"/>
      <c r="K72" s="181"/>
      <c r="L72" s="112"/>
      <c r="M72" s="112"/>
      <c r="N72" s="181"/>
      <c r="O72" s="187"/>
      <c r="P72" s="161"/>
      <c r="Q72" s="161"/>
      <c r="R72" s="21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</row>
    <row r="73" spans="1:29" ht="12.75">
      <c r="A73" s="119"/>
      <c r="B73" s="106"/>
      <c r="C73" s="112"/>
      <c r="D73" s="112"/>
      <c r="E73" s="112"/>
      <c r="F73" s="112"/>
      <c r="G73" s="112"/>
      <c r="H73" s="205"/>
      <c r="I73" s="112"/>
      <c r="J73" s="181"/>
      <c r="K73" s="181"/>
      <c r="L73" s="112"/>
      <c r="M73" s="112"/>
      <c r="N73" s="181"/>
      <c r="O73" s="187"/>
      <c r="P73" s="161"/>
      <c r="Q73" s="161"/>
      <c r="R73" s="21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</row>
    <row r="74" spans="1:29" ht="12.75">
      <c r="A74" s="119"/>
      <c r="B74" s="106"/>
      <c r="C74" s="112"/>
      <c r="D74" s="112"/>
      <c r="E74" s="112"/>
      <c r="F74" s="112"/>
      <c r="G74" s="112"/>
      <c r="H74" s="205"/>
      <c r="I74" s="112"/>
      <c r="J74" s="181"/>
      <c r="K74" s="181"/>
      <c r="L74" s="112"/>
      <c r="M74" s="112"/>
      <c r="N74" s="181"/>
      <c r="O74" s="187"/>
      <c r="P74" s="161"/>
      <c r="Q74" s="161"/>
      <c r="R74" s="21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</row>
    <row r="75" spans="1:29" ht="12.75">
      <c r="A75" s="119"/>
      <c r="B75" s="106"/>
      <c r="C75" s="112"/>
      <c r="D75" s="112"/>
      <c r="E75" s="112"/>
      <c r="F75" s="112"/>
      <c r="G75" s="112"/>
      <c r="H75" s="205"/>
      <c r="I75" s="112"/>
      <c r="J75" s="181"/>
      <c r="K75" s="181"/>
      <c r="L75" s="112"/>
      <c r="M75" s="112"/>
      <c r="N75" s="181"/>
      <c r="O75" s="187"/>
      <c r="P75" s="161"/>
      <c r="Q75" s="161"/>
      <c r="R75" s="21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</row>
    <row r="76" spans="1:29" ht="9.75" customHeight="1">
      <c r="A76" s="119"/>
      <c r="B76" s="106"/>
      <c r="C76" s="112"/>
      <c r="D76" s="112"/>
      <c r="E76" s="112"/>
      <c r="F76" s="112"/>
      <c r="G76" s="112"/>
      <c r="H76" s="205"/>
      <c r="I76" s="112"/>
      <c r="J76" s="181"/>
      <c r="K76" s="181"/>
      <c r="L76" s="112"/>
      <c r="M76" s="112"/>
      <c r="N76" s="181"/>
      <c r="O76" s="187"/>
      <c r="P76" s="161"/>
      <c r="Q76" s="161"/>
      <c r="R76" s="21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</row>
    <row r="77" spans="1:29" ht="6" customHeight="1" hidden="1">
      <c r="A77" s="119"/>
      <c r="B77" s="106"/>
      <c r="C77" s="112"/>
      <c r="D77" s="112"/>
      <c r="E77" s="112"/>
      <c r="F77" s="112"/>
      <c r="G77" s="112"/>
      <c r="H77" s="205"/>
      <c r="I77" s="112"/>
      <c r="J77" s="181"/>
      <c r="K77" s="181"/>
      <c r="L77" s="112"/>
      <c r="M77" s="112"/>
      <c r="N77" s="181"/>
      <c r="O77" s="187"/>
      <c r="P77" s="161"/>
      <c r="Q77" s="161"/>
      <c r="R77" s="21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</row>
    <row r="78" spans="1:29" ht="12.75" customHeight="1" hidden="1">
      <c r="A78" s="119"/>
      <c r="B78" s="106"/>
      <c r="C78" s="113"/>
      <c r="D78" s="113"/>
      <c r="E78" s="113"/>
      <c r="F78" s="113"/>
      <c r="G78" s="113"/>
      <c r="H78" s="206"/>
      <c r="I78" s="113"/>
      <c r="J78" s="182"/>
      <c r="K78" s="182"/>
      <c r="L78" s="113"/>
      <c r="M78" s="113"/>
      <c r="N78" s="182"/>
      <c r="O78" s="188"/>
      <c r="P78" s="162"/>
      <c r="Q78" s="162"/>
      <c r="R78" s="21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</row>
    <row r="79" spans="1:29" ht="30.75">
      <c r="A79" s="118" t="s">
        <v>87</v>
      </c>
      <c r="B79" s="47" t="s">
        <v>85</v>
      </c>
      <c r="C79" s="111"/>
      <c r="D79" s="111">
        <v>20115.8</v>
      </c>
      <c r="E79" s="111">
        <v>115</v>
      </c>
      <c r="F79" s="111">
        <v>16533.15</v>
      </c>
      <c r="G79" s="111">
        <v>125</v>
      </c>
      <c r="H79" s="204">
        <v>20121.11</v>
      </c>
      <c r="I79" s="111">
        <v>115</v>
      </c>
      <c r="J79" s="180">
        <v>14713.8</v>
      </c>
      <c r="K79" s="180">
        <v>135</v>
      </c>
      <c r="L79" s="111">
        <v>19174</v>
      </c>
      <c r="M79" s="111">
        <v>147</v>
      </c>
      <c r="N79" s="180">
        <v>14060.74</v>
      </c>
      <c r="O79" s="186">
        <v>147</v>
      </c>
      <c r="P79" s="160"/>
      <c r="Q79" s="160"/>
      <c r="R79" s="21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</row>
    <row r="80" spans="1:29" ht="46.5">
      <c r="A80" s="119"/>
      <c r="B80" s="46" t="s">
        <v>86</v>
      </c>
      <c r="C80" s="112"/>
      <c r="D80" s="112"/>
      <c r="E80" s="112"/>
      <c r="F80" s="112"/>
      <c r="G80" s="112"/>
      <c r="H80" s="205"/>
      <c r="I80" s="112"/>
      <c r="J80" s="181"/>
      <c r="K80" s="181"/>
      <c r="L80" s="112"/>
      <c r="M80" s="112"/>
      <c r="N80" s="181"/>
      <c r="O80" s="187"/>
      <c r="P80" s="161"/>
      <c r="Q80" s="161"/>
      <c r="R80" s="21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</row>
    <row r="81" spans="1:29" ht="12.75" customHeight="1">
      <c r="A81" s="120"/>
      <c r="B81" s="50" t="s">
        <v>75</v>
      </c>
      <c r="C81" s="113"/>
      <c r="D81" s="113"/>
      <c r="E81" s="113"/>
      <c r="F81" s="113"/>
      <c r="G81" s="113"/>
      <c r="H81" s="206"/>
      <c r="I81" s="113"/>
      <c r="J81" s="182"/>
      <c r="K81" s="182"/>
      <c r="L81" s="113"/>
      <c r="M81" s="113"/>
      <c r="N81" s="182"/>
      <c r="O81" s="188"/>
      <c r="P81" s="162"/>
      <c r="Q81" s="162"/>
      <c r="R81" s="21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</row>
    <row r="82" spans="1:29" ht="12.75" customHeight="1" hidden="1">
      <c r="A82" s="118" t="s">
        <v>89</v>
      </c>
      <c r="B82" s="109" t="s">
        <v>88</v>
      </c>
      <c r="D82" s="14"/>
      <c r="E82" s="15"/>
      <c r="F82" s="14"/>
      <c r="G82" s="15"/>
      <c r="H82" s="74"/>
      <c r="I82" s="15"/>
      <c r="J82" s="77"/>
      <c r="K82" s="78"/>
      <c r="N82" s="80"/>
      <c r="O82" s="81"/>
      <c r="P82" s="86"/>
      <c r="Q82" s="81"/>
      <c r="R82" s="80"/>
      <c r="S82" s="81"/>
      <c r="T82" s="86"/>
      <c r="U82" s="81"/>
      <c r="V82" s="86"/>
      <c r="W82" s="81"/>
      <c r="X82" s="96"/>
      <c r="Y82" s="96"/>
      <c r="Z82" s="96"/>
      <c r="AA82" s="96"/>
      <c r="AB82" s="96"/>
      <c r="AC82" s="96"/>
    </row>
    <row r="83" spans="1:29" ht="12.75" customHeight="1" hidden="1">
      <c r="A83" s="119"/>
      <c r="B83" s="110"/>
      <c r="D83" s="14"/>
      <c r="E83" s="15"/>
      <c r="F83" s="14"/>
      <c r="G83" s="15"/>
      <c r="H83" s="74"/>
      <c r="I83" s="15"/>
      <c r="J83" s="77"/>
      <c r="K83" s="78"/>
      <c r="N83" s="80"/>
      <c r="O83" s="81"/>
      <c r="P83" s="86"/>
      <c r="Q83" s="81"/>
      <c r="R83" s="80"/>
      <c r="S83" s="81"/>
      <c r="T83" s="86"/>
      <c r="U83" s="81"/>
      <c r="V83" s="86"/>
      <c r="W83" s="81"/>
      <c r="X83" s="96"/>
      <c r="Y83" s="96"/>
      <c r="Z83" s="96"/>
      <c r="AA83" s="96"/>
      <c r="AB83" s="96"/>
      <c r="AC83" s="96"/>
    </row>
    <row r="84" spans="1:29" ht="12.75" customHeight="1" hidden="1">
      <c r="A84" s="119"/>
      <c r="B84" s="110"/>
      <c r="D84" s="14"/>
      <c r="E84" s="15"/>
      <c r="F84" s="14"/>
      <c r="G84" s="15"/>
      <c r="H84" s="74"/>
      <c r="I84" s="15"/>
      <c r="J84" s="77"/>
      <c r="K84" s="78"/>
      <c r="N84" s="80"/>
      <c r="O84" s="81"/>
      <c r="P84" s="86"/>
      <c r="Q84" s="81"/>
      <c r="R84" s="80"/>
      <c r="S84" s="81"/>
      <c r="T84" s="86"/>
      <c r="U84" s="81"/>
      <c r="V84" s="86"/>
      <c r="W84" s="81"/>
      <c r="X84" s="96"/>
      <c r="Y84" s="96"/>
      <c r="Z84" s="96"/>
      <c r="AA84" s="96"/>
      <c r="AB84" s="96"/>
      <c r="AC84" s="96"/>
    </row>
    <row r="85" spans="1:29" ht="12.75" customHeight="1" hidden="1">
      <c r="A85" s="119"/>
      <c r="B85" s="110"/>
      <c r="D85" s="14"/>
      <c r="E85" s="15"/>
      <c r="F85" s="14"/>
      <c r="G85" s="15"/>
      <c r="H85" s="74"/>
      <c r="I85" s="15"/>
      <c r="J85" s="77"/>
      <c r="K85" s="78"/>
      <c r="N85" s="80"/>
      <c r="O85" s="81"/>
      <c r="P85" s="86"/>
      <c r="Q85" s="81"/>
      <c r="R85" s="80"/>
      <c r="S85" s="81"/>
      <c r="T85" s="86"/>
      <c r="U85" s="81"/>
      <c r="V85" s="86"/>
      <c r="W85" s="81"/>
      <c r="X85" s="96"/>
      <c r="Y85" s="96"/>
      <c r="Z85" s="96"/>
      <c r="AA85" s="96"/>
      <c r="AB85" s="96"/>
      <c r="AC85" s="96"/>
    </row>
    <row r="86" spans="1:29" ht="20.25" customHeight="1" hidden="1">
      <c r="A86" s="119"/>
      <c r="B86" s="110"/>
      <c r="D86" s="14"/>
      <c r="E86" s="15"/>
      <c r="F86" s="14"/>
      <c r="G86" s="15"/>
      <c r="H86" s="74"/>
      <c r="I86" s="15"/>
      <c r="J86" s="77"/>
      <c r="K86" s="78"/>
      <c r="N86" s="80"/>
      <c r="O86" s="81"/>
      <c r="P86" s="86"/>
      <c r="Q86" s="81"/>
      <c r="R86" s="80"/>
      <c r="S86" s="81"/>
      <c r="T86" s="86"/>
      <c r="U86" s="81"/>
      <c r="V86" s="86"/>
      <c r="W86" s="81"/>
      <c r="X86" s="96"/>
      <c r="Y86" s="96"/>
      <c r="Z86" s="96"/>
      <c r="AA86" s="96"/>
      <c r="AB86" s="96"/>
      <c r="AC86" s="96"/>
    </row>
    <row r="87" spans="1:29" ht="30.75" customHeight="1" hidden="1">
      <c r="A87" s="119"/>
      <c r="B87" s="110"/>
      <c r="D87" s="14"/>
      <c r="E87" s="15"/>
      <c r="F87" s="14"/>
      <c r="G87" s="15"/>
      <c r="H87" s="74"/>
      <c r="I87" s="15"/>
      <c r="J87" s="77"/>
      <c r="K87" s="78"/>
      <c r="N87" s="80"/>
      <c r="O87" s="81"/>
      <c r="P87" s="86"/>
      <c r="Q87" s="81"/>
      <c r="R87" s="80"/>
      <c r="S87" s="81"/>
      <c r="T87" s="86"/>
      <c r="U87" s="81"/>
      <c r="V87" s="86"/>
      <c r="W87" s="81"/>
      <c r="X87" s="96"/>
      <c r="Y87" s="96"/>
      <c r="Z87" s="96"/>
      <c r="AA87" s="96"/>
      <c r="AB87" s="96"/>
      <c r="AC87" s="96"/>
    </row>
    <row r="88" spans="1:29" ht="12" customHeight="1">
      <c r="A88" s="119"/>
      <c r="B88" s="110"/>
      <c r="C88" s="111"/>
      <c r="D88" s="111">
        <v>250</v>
      </c>
      <c r="E88" s="111">
        <v>16</v>
      </c>
      <c r="F88" s="111">
        <v>230.9</v>
      </c>
      <c r="G88" s="111">
        <v>16</v>
      </c>
      <c r="H88" s="204">
        <v>877</v>
      </c>
      <c r="I88" s="111">
        <v>96</v>
      </c>
      <c r="J88" s="180">
        <v>877</v>
      </c>
      <c r="K88" s="180">
        <v>83</v>
      </c>
      <c r="L88" s="111">
        <v>793</v>
      </c>
      <c r="M88" s="111">
        <v>69</v>
      </c>
      <c r="N88" s="180">
        <v>793</v>
      </c>
      <c r="O88" s="186">
        <v>69</v>
      </c>
      <c r="P88" s="160"/>
      <c r="Q88" s="160"/>
      <c r="R88" s="21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</row>
    <row r="89" spans="1:29" ht="11.25" customHeight="1">
      <c r="A89" s="119"/>
      <c r="B89" s="110"/>
      <c r="C89" s="112"/>
      <c r="D89" s="112"/>
      <c r="E89" s="112"/>
      <c r="F89" s="112"/>
      <c r="G89" s="112"/>
      <c r="H89" s="205"/>
      <c r="I89" s="112"/>
      <c r="J89" s="181"/>
      <c r="K89" s="181"/>
      <c r="L89" s="112"/>
      <c r="M89" s="112"/>
      <c r="N89" s="181"/>
      <c r="O89" s="187"/>
      <c r="P89" s="161"/>
      <c r="Q89" s="161"/>
      <c r="R89" s="21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</row>
    <row r="90" spans="1:29" ht="12" customHeight="1">
      <c r="A90" s="119"/>
      <c r="B90" s="110"/>
      <c r="C90" s="112"/>
      <c r="D90" s="112"/>
      <c r="E90" s="112"/>
      <c r="F90" s="112"/>
      <c r="G90" s="112"/>
      <c r="H90" s="205"/>
      <c r="I90" s="112"/>
      <c r="J90" s="181"/>
      <c r="K90" s="181"/>
      <c r="L90" s="112"/>
      <c r="M90" s="112"/>
      <c r="N90" s="181"/>
      <c r="O90" s="187"/>
      <c r="P90" s="161"/>
      <c r="Q90" s="161"/>
      <c r="R90" s="21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</row>
    <row r="91" spans="1:29" ht="11.25" customHeight="1">
      <c r="A91" s="119"/>
      <c r="B91" s="110"/>
      <c r="C91" s="112"/>
      <c r="D91" s="112"/>
      <c r="E91" s="112"/>
      <c r="F91" s="112"/>
      <c r="G91" s="112"/>
      <c r="H91" s="205"/>
      <c r="I91" s="112"/>
      <c r="J91" s="181"/>
      <c r="K91" s="181"/>
      <c r="L91" s="112"/>
      <c r="M91" s="112"/>
      <c r="N91" s="181"/>
      <c r="O91" s="187"/>
      <c r="P91" s="161"/>
      <c r="Q91" s="161"/>
      <c r="R91" s="21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</row>
    <row r="92" spans="1:29" ht="15" customHeight="1">
      <c r="A92" s="119"/>
      <c r="B92" s="110"/>
      <c r="C92" s="113"/>
      <c r="D92" s="113"/>
      <c r="E92" s="113"/>
      <c r="F92" s="113"/>
      <c r="G92" s="113"/>
      <c r="H92" s="206"/>
      <c r="I92" s="113"/>
      <c r="J92" s="182"/>
      <c r="K92" s="182"/>
      <c r="L92" s="113"/>
      <c r="M92" s="113"/>
      <c r="N92" s="182"/>
      <c r="O92" s="188"/>
      <c r="P92" s="162"/>
      <c r="Q92" s="162"/>
      <c r="R92" s="21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</row>
    <row r="93" spans="1:29" ht="7.5" customHeight="1">
      <c r="A93" s="107" t="s">
        <v>91</v>
      </c>
      <c r="B93" s="109" t="s">
        <v>90</v>
      </c>
      <c r="C93" s="111"/>
      <c r="D93" s="111">
        <v>846</v>
      </c>
      <c r="E93" s="111">
        <v>144</v>
      </c>
      <c r="F93" s="111">
        <v>845.8</v>
      </c>
      <c r="G93" s="111">
        <v>236</v>
      </c>
      <c r="H93" s="204">
        <v>963.9</v>
      </c>
      <c r="I93" s="111">
        <v>144</v>
      </c>
      <c r="J93" s="180">
        <v>604.7</v>
      </c>
      <c r="K93" s="180">
        <v>168</v>
      </c>
      <c r="L93" s="111">
        <v>704</v>
      </c>
      <c r="M93" s="111">
        <v>117</v>
      </c>
      <c r="N93" s="180">
        <v>603.92</v>
      </c>
      <c r="O93" s="186">
        <v>117</v>
      </c>
      <c r="P93" s="160"/>
      <c r="Q93" s="160"/>
      <c r="R93" s="21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</row>
    <row r="94" spans="1:29" ht="12.75">
      <c r="A94" s="108"/>
      <c r="B94" s="110"/>
      <c r="C94" s="112"/>
      <c r="D94" s="112"/>
      <c r="E94" s="112"/>
      <c r="F94" s="112"/>
      <c r="G94" s="112"/>
      <c r="H94" s="205"/>
      <c r="I94" s="112"/>
      <c r="J94" s="181"/>
      <c r="K94" s="181"/>
      <c r="L94" s="112"/>
      <c r="M94" s="112"/>
      <c r="N94" s="181"/>
      <c r="O94" s="187"/>
      <c r="P94" s="161"/>
      <c r="Q94" s="161"/>
      <c r="R94" s="21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</row>
    <row r="95" spans="1:29" ht="12.75">
      <c r="A95" s="108"/>
      <c r="B95" s="110"/>
      <c r="C95" s="112"/>
      <c r="D95" s="112"/>
      <c r="E95" s="112"/>
      <c r="F95" s="112"/>
      <c r="G95" s="112"/>
      <c r="H95" s="205"/>
      <c r="I95" s="112"/>
      <c r="J95" s="181"/>
      <c r="K95" s="181"/>
      <c r="L95" s="112"/>
      <c r="M95" s="112"/>
      <c r="N95" s="181"/>
      <c r="O95" s="187"/>
      <c r="P95" s="161"/>
      <c r="Q95" s="161"/>
      <c r="R95" s="21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</row>
    <row r="96" spans="1:29" ht="3" customHeight="1" hidden="1">
      <c r="A96" s="108"/>
      <c r="B96" s="110"/>
      <c r="C96" s="112"/>
      <c r="D96" s="112"/>
      <c r="E96" s="112"/>
      <c r="F96" s="112"/>
      <c r="G96" s="112"/>
      <c r="H96" s="205"/>
      <c r="I96" s="112"/>
      <c r="J96" s="181"/>
      <c r="K96" s="181"/>
      <c r="L96" s="112"/>
      <c r="M96" s="112"/>
      <c r="N96" s="181"/>
      <c r="O96" s="187"/>
      <c r="P96" s="161"/>
      <c r="Q96" s="161"/>
      <c r="R96" s="21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</row>
    <row r="97" spans="1:29" ht="33" customHeight="1">
      <c r="A97" s="108"/>
      <c r="B97" s="110"/>
      <c r="C97" s="113"/>
      <c r="D97" s="113"/>
      <c r="E97" s="113"/>
      <c r="F97" s="113"/>
      <c r="G97" s="113"/>
      <c r="H97" s="206"/>
      <c r="I97" s="113"/>
      <c r="J97" s="182"/>
      <c r="K97" s="182"/>
      <c r="L97" s="113"/>
      <c r="M97" s="113"/>
      <c r="N97" s="182"/>
      <c r="O97" s="188"/>
      <c r="P97" s="162"/>
      <c r="Q97" s="162"/>
      <c r="R97" s="21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</row>
    <row r="98" spans="1:29" ht="12.75" customHeight="1" hidden="1">
      <c r="A98" s="108"/>
      <c r="B98" s="110"/>
      <c r="D98" s="14"/>
      <c r="E98" s="15"/>
      <c r="F98" s="14"/>
      <c r="G98" s="15"/>
      <c r="H98" s="68"/>
      <c r="I98" s="15"/>
      <c r="J98" s="77"/>
      <c r="K98" s="78"/>
      <c r="N98" s="80"/>
      <c r="O98" s="81"/>
      <c r="P98" s="86"/>
      <c r="Q98" s="81"/>
      <c r="R98" s="80"/>
      <c r="S98" s="81"/>
      <c r="T98" s="86"/>
      <c r="U98" s="81"/>
      <c r="V98" s="86"/>
      <c r="W98" s="81"/>
      <c r="X98" s="96"/>
      <c r="Y98" s="96"/>
      <c r="Z98" s="96"/>
      <c r="AA98" s="96"/>
      <c r="AB98" s="96"/>
      <c r="AC98" s="96"/>
    </row>
    <row r="99" spans="1:29" ht="12.75" customHeight="1" hidden="1">
      <c r="A99" s="108"/>
      <c r="B99" s="110"/>
      <c r="D99" s="14"/>
      <c r="E99" s="15"/>
      <c r="F99" s="14"/>
      <c r="G99" s="15"/>
      <c r="H99" s="68"/>
      <c r="I99" s="15"/>
      <c r="J99" s="77"/>
      <c r="K99" s="78"/>
      <c r="N99" s="80"/>
      <c r="O99" s="81"/>
      <c r="P99" s="86"/>
      <c r="Q99" s="81"/>
      <c r="R99" s="80"/>
      <c r="S99" s="81"/>
      <c r="T99" s="86"/>
      <c r="U99" s="81"/>
      <c r="V99" s="86"/>
      <c r="W99" s="81"/>
      <c r="X99" s="96"/>
      <c r="Y99" s="96"/>
      <c r="Z99" s="96"/>
      <c r="AA99" s="96"/>
      <c r="AB99" s="96"/>
      <c r="AC99" s="96"/>
    </row>
    <row r="100" spans="1:29" ht="12.75" customHeight="1" hidden="1">
      <c r="A100" s="108"/>
      <c r="B100" s="110"/>
      <c r="D100" s="14"/>
      <c r="E100" s="15"/>
      <c r="F100" s="14"/>
      <c r="G100" s="15"/>
      <c r="H100" s="68"/>
      <c r="I100" s="15"/>
      <c r="J100" s="77"/>
      <c r="K100" s="78"/>
      <c r="N100" s="80"/>
      <c r="O100" s="81"/>
      <c r="P100" s="86"/>
      <c r="Q100" s="81"/>
      <c r="R100" s="80"/>
      <c r="S100" s="81"/>
      <c r="T100" s="86"/>
      <c r="U100" s="81"/>
      <c r="V100" s="86"/>
      <c r="W100" s="81"/>
      <c r="X100" s="96"/>
      <c r="Y100" s="96"/>
      <c r="Z100" s="96"/>
      <c r="AA100" s="96"/>
      <c r="AB100" s="96"/>
      <c r="AC100" s="96"/>
    </row>
    <row r="101" spans="1:29" ht="12.75" customHeight="1" hidden="1">
      <c r="A101" s="108"/>
      <c r="B101" s="110"/>
      <c r="D101" s="14"/>
      <c r="E101" s="15"/>
      <c r="F101" s="14"/>
      <c r="G101" s="15"/>
      <c r="H101" s="68"/>
      <c r="I101" s="15"/>
      <c r="J101" s="77"/>
      <c r="K101" s="78"/>
      <c r="N101" s="80"/>
      <c r="O101" s="81"/>
      <c r="P101" s="86"/>
      <c r="Q101" s="81"/>
      <c r="R101" s="80"/>
      <c r="S101" s="81"/>
      <c r="T101" s="86"/>
      <c r="U101" s="81"/>
      <c r="V101" s="86"/>
      <c r="W101" s="81"/>
      <c r="X101" s="96"/>
      <c r="Y101" s="96"/>
      <c r="Z101" s="96"/>
      <c r="AA101" s="96"/>
      <c r="AB101" s="96"/>
      <c r="AC101" s="96"/>
    </row>
    <row r="102" spans="1:29" ht="12.75" customHeight="1" hidden="1">
      <c r="A102" s="108"/>
      <c r="B102" s="110"/>
      <c r="D102" s="14"/>
      <c r="E102" s="15"/>
      <c r="F102" s="14"/>
      <c r="G102" s="15"/>
      <c r="H102" s="68"/>
      <c r="I102" s="15"/>
      <c r="J102" s="77"/>
      <c r="K102" s="78"/>
      <c r="N102" s="80"/>
      <c r="O102" s="81"/>
      <c r="P102" s="86"/>
      <c r="Q102" s="81"/>
      <c r="R102" s="80"/>
      <c r="S102" s="81"/>
      <c r="T102" s="86"/>
      <c r="U102" s="81"/>
      <c r="V102" s="86"/>
      <c r="W102" s="81"/>
      <c r="X102" s="96"/>
      <c r="Y102" s="96"/>
      <c r="Z102" s="96"/>
      <c r="AA102" s="96"/>
      <c r="AB102" s="96"/>
      <c r="AC102" s="96"/>
    </row>
    <row r="103" spans="1:29" ht="3" customHeight="1" hidden="1">
      <c r="A103" s="108"/>
      <c r="B103" s="110"/>
      <c r="D103" s="14"/>
      <c r="E103" s="15"/>
      <c r="F103" s="14"/>
      <c r="G103" s="15"/>
      <c r="H103" s="68"/>
      <c r="I103" s="15"/>
      <c r="J103" s="77"/>
      <c r="K103" s="78"/>
      <c r="N103" s="80"/>
      <c r="O103" s="81"/>
      <c r="P103" s="86"/>
      <c r="Q103" s="81"/>
      <c r="R103" s="80"/>
      <c r="S103" s="81"/>
      <c r="T103" s="86"/>
      <c r="U103" s="81"/>
      <c r="V103" s="86"/>
      <c r="W103" s="81"/>
      <c r="X103" s="96"/>
      <c r="Y103" s="96"/>
      <c r="Z103" s="96"/>
      <c r="AA103" s="96"/>
      <c r="AB103" s="96"/>
      <c r="AC103" s="96"/>
    </row>
    <row r="104" spans="1:29" ht="15">
      <c r="A104" s="121" t="s">
        <v>94</v>
      </c>
      <c r="B104" s="51" t="s">
        <v>92</v>
      </c>
      <c r="C104" s="111"/>
      <c r="D104" s="111">
        <v>220</v>
      </c>
      <c r="E104" s="111">
        <v>75</v>
      </c>
      <c r="F104" s="111">
        <v>218.3</v>
      </c>
      <c r="G104" s="111">
        <v>51</v>
      </c>
      <c r="H104" s="204">
        <v>191</v>
      </c>
      <c r="I104" s="111">
        <v>75</v>
      </c>
      <c r="J104" s="180">
        <v>93</v>
      </c>
      <c r="K104" s="180">
        <v>80</v>
      </c>
      <c r="L104" s="111">
        <v>108.3</v>
      </c>
      <c r="M104" s="111">
        <v>105</v>
      </c>
      <c r="N104" s="180">
        <v>92.9</v>
      </c>
      <c r="O104" s="186">
        <v>105</v>
      </c>
      <c r="P104" s="160"/>
      <c r="Q104" s="160"/>
      <c r="R104" s="21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</row>
    <row r="105" spans="1:29" ht="62.25">
      <c r="A105" s="122"/>
      <c r="B105" s="52" t="s">
        <v>93</v>
      </c>
      <c r="C105" s="113"/>
      <c r="D105" s="113"/>
      <c r="E105" s="113"/>
      <c r="F105" s="113"/>
      <c r="G105" s="113"/>
      <c r="H105" s="206"/>
      <c r="I105" s="113"/>
      <c r="J105" s="182"/>
      <c r="K105" s="182"/>
      <c r="L105" s="113"/>
      <c r="M105" s="113"/>
      <c r="N105" s="182"/>
      <c r="O105" s="188"/>
      <c r="P105" s="162"/>
      <c r="Q105" s="162"/>
      <c r="R105" s="21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</row>
    <row r="106" spans="1:29" ht="74.25" customHeight="1">
      <c r="A106" s="118" t="s">
        <v>98</v>
      </c>
      <c r="B106" s="47" t="s">
        <v>95</v>
      </c>
      <c r="C106" s="111"/>
      <c r="D106" s="111">
        <v>23254</v>
      </c>
      <c r="E106" s="111">
        <v>1541</v>
      </c>
      <c r="F106" s="111">
        <v>22700</v>
      </c>
      <c r="G106" s="111">
        <v>1543</v>
      </c>
      <c r="H106" s="204">
        <v>33220</v>
      </c>
      <c r="I106" s="111">
        <v>1610</v>
      </c>
      <c r="J106" s="180">
        <v>21977.3</v>
      </c>
      <c r="K106" s="180">
        <v>1571</v>
      </c>
      <c r="L106" s="111">
        <v>28979</v>
      </c>
      <c r="M106" s="111">
        <v>1529</v>
      </c>
      <c r="N106" s="180">
        <v>21891.93</v>
      </c>
      <c r="O106" s="186">
        <v>1529</v>
      </c>
      <c r="P106" s="160"/>
      <c r="Q106" s="160"/>
      <c r="R106" s="21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</row>
    <row r="107" spans="1:29" ht="15">
      <c r="A107" s="119"/>
      <c r="B107" s="49" t="s">
        <v>96</v>
      </c>
      <c r="C107" s="112"/>
      <c r="D107" s="112"/>
      <c r="E107" s="112"/>
      <c r="F107" s="112"/>
      <c r="G107" s="112"/>
      <c r="H107" s="205"/>
      <c r="I107" s="112"/>
      <c r="J107" s="181"/>
      <c r="K107" s="181"/>
      <c r="L107" s="112"/>
      <c r="M107" s="112"/>
      <c r="N107" s="181"/>
      <c r="O107" s="187"/>
      <c r="P107" s="161"/>
      <c r="Q107" s="161"/>
      <c r="R107" s="21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</row>
    <row r="108" spans="1:29" ht="46.5">
      <c r="A108" s="120"/>
      <c r="B108" s="50" t="s">
        <v>97</v>
      </c>
      <c r="C108" s="113"/>
      <c r="D108" s="113"/>
      <c r="E108" s="113"/>
      <c r="F108" s="113"/>
      <c r="G108" s="113"/>
      <c r="H108" s="206"/>
      <c r="I108" s="113"/>
      <c r="J108" s="182"/>
      <c r="K108" s="182"/>
      <c r="L108" s="113"/>
      <c r="M108" s="113"/>
      <c r="N108" s="182"/>
      <c r="O108" s="188"/>
      <c r="P108" s="162"/>
      <c r="Q108" s="162"/>
      <c r="R108" s="21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</row>
    <row r="109" spans="1:29" ht="30.75">
      <c r="A109" s="118" t="s">
        <v>101</v>
      </c>
      <c r="B109" s="47" t="s">
        <v>99</v>
      </c>
      <c r="C109" s="111"/>
      <c r="D109" s="111">
        <v>2348</v>
      </c>
      <c r="E109" s="111">
        <v>355</v>
      </c>
      <c r="F109" s="111">
        <v>2374</v>
      </c>
      <c r="G109" s="111">
        <v>355</v>
      </c>
      <c r="H109" s="204">
        <v>3900</v>
      </c>
      <c r="I109" s="111">
        <v>355</v>
      </c>
      <c r="J109" s="180">
        <v>3377.1</v>
      </c>
      <c r="K109" s="180">
        <v>324</v>
      </c>
      <c r="L109" s="111">
        <v>3931.5</v>
      </c>
      <c r="M109" s="111">
        <v>266</v>
      </c>
      <c r="N109" s="180">
        <v>3372.63</v>
      </c>
      <c r="O109" s="186">
        <v>266</v>
      </c>
      <c r="P109" s="160"/>
      <c r="Q109" s="160"/>
      <c r="R109" s="21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</row>
    <row r="110" spans="1:29" ht="78">
      <c r="A110" s="119"/>
      <c r="B110" s="49" t="s">
        <v>100</v>
      </c>
      <c r="C110" s="113"/>
      <c r="D110" s="113"/>
      <c r="E110" s="113"/>
      <c r="F110" s="113"/>
      <c r="G110" s="113"/>
      <c r="H110" s="206"/>
      <c r="I110" s="113"/>
      <c r="J110" s="182"/>
      <c r="K110" s="182"/>
      <c r="L110" s="113"/>
      <c r="M110" s="113"/>
      <c r="N110" s="182"/>
      <c r="O110" s="188"/>
      <c r="P110" s="162"/>
      <c r="Q110" s="162"/>
      <c r="R110" s="21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</row>
    <row r="111" spans="1:29" ht="78">
      <c r="A111" s="53" t="s">
        <v>103</v>
      </c>
      <c r="B111" s="54" t="s">
        <v>102</v>
      </c>
      <c r="C111" s="6"/>
      <c r="D111" s="6">
        <v>1849</v>
      </c>
      <c r="E111" s="6">
        <v>106</v>
      </c>
      <c r="F111" s="6">
        <v>1146</v>
      </c>
      <c r="G111" s="6">
        <v>147</v>
      </c>
      <c r="H111" s="69">
        <v>2170</v>
      </c>
      <c r="I111" s="6">
        <v>106</v>
      </c>
      <c r="J111" s="84">
        <v>576.8</v>
      </c>
      <c r="K111" s="84">
        <v>136</v>
      </c>
      <c r="L111" s="6">
        <v>580</v>
      </c>
      <c r="M111" s="6">
        <v>140</v>
      </c>
      <c r="N111" s="84">
        <v>576.05</v>
      </c>
      <c r="O111" s="85">
        <v>140</v>
      </c>
      <c r="P111" s="82"/>
      <c r="Q111" s="82"/>
      <c r="R111" s="97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1:29" ht="12.75" customHeight="1">
      <c r="A112" s="114" t="s">
        <v>105</v>
      </c>
      <c r="B112" s="116" t="s">
        <v>104</v>
      </c>
      <c r="C112" s="111"/>
      <c r="D112" s="111">
        <v>4600</v>
      </c>
      <c r="E112" s="111">
        <v>5070</v>
      </c>
      <c r="F112" s="111">
        <v>4390</v>
      </c>
      <c r="G112" s="111">
        <v>5408</v>
      </c>
      <c r="H112" s="204">
        <v>4600</v>
      </c>
      <c r="I112" s="111">
        <v>5623</v>
      </c>
      <c r="J112" s="180">
        <v>1534.9</v>
      </c>
      <c r="K112" s="180">
        <v>4115</v>
      </c>
      <c r="L112" s="111">
        <v>2000</v>
      </c>
      <c r="M112" s="111">
        <v>5080</v>
      </c>
      <c r="N112" s="180">
        <v>3082.7</v>
      </c>
      <c r="O112" s="186">
        <v>811</v>
      </c>
      <c r="P112" s="160"/>
      <c r="Q112" s="160"/>
      <c r="R112" s="21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</row>
    <row r="113" spans="1:29" ht="12.75" customHeight="1">
      <c r="A113" s="115"/>
      <c r="B113" s="116"/>
      <c r="C113" s="112"/>
      <c r="D113" s="112"/>
      <c r="E113" s="112"/>
      <c r="F113" s="112"/>
      <c r="G113" s="112"/>
      <c r="H113" s="205"/>
      <c r="I113" s="112"/>
      <c r="J113" s="181"/>
      <c r="K113" s="181"/>
      <c r="L113" s="112"/>
      <c r="M113" s="112"/>
      <c r="N113" s="181"/>
      <c r="O113" s="187"/>
      <c r="P113" s="161"/>
      <c r="Q113" s="161"/>
      <c r="R113" s="21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</row>
    <row r="114" spans="1:29" ht="12.75" customHeight="1">
      <c r="A114" s="176"/>
      <c r="B114" s="117"/>
      <c r="C114" s="113"/>
      <c r="D114" s="113"/>
      <c r="E114" s="113"/>
      <c r="F114" s="113"/>
      <c r="G114" s="113"/>
      <c r="H114" s="206"/>
      <c r="I114" s="113"/>
      <c r="J114" s="182"/>
      <c r="K114" s="182"/>
      <c r="L114" s="113"/>
      <c r="M114" s="113"/>
      <c r="N114" s="182"/>
      <c r="O114" s="188"/>
      <c r="P114" s="162"/>
      <c r="Q114" s="162"/>
      <c r="R114" s="21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</row>
    <row r="115" ht="54.75" customHeight="1"/>
    <row r="116" spans="13:29" ht="12.75">
      <c r="M116" s="15" t="s">
        <v>52</v>
      </c>
      <c r="P116" s="15">
        <f>P49+P59+P61+P63+P68+P79</f>
        <v>0</v>
      </c>
      <c r="Q116" s="15">
        <f>Q49+Q59+Q61+Q63+Q68+Q79</f>
        <v>0</v>
      </c>
      <c r="R116" s="15">
        <f>R49+R59+R61+R63+R68+R79</f>
        <v>0</v>
      </c>
      <c r="S116" s="15">
        <f>S49+S59+S61+S63+S68+S79</f>
        <v>0</v>
      </c>
      <c r="V116" s="15">
        <f aca="true" t="shared" si="0" ref="V116:AC116">V49+V59+V61+V63+V68+V79</f>
        <v>0</v>
      </c>
      <c r="W116" s="15">
        <f t="shared" si="0"/>
        <v>0</v>
      </c>
      <c r="X116" s="15">
        <f t="shared" si="0"/>
        <v>0</v>
      </c>
      <c r="Y116" s="15">
        <f t="shared" si="0"/>
        <v>0</v>
      </c>
      <c r="Z116" s="15">
        <f t="shared" si="0"/>
        <v>0</v>
      </c>
      <c r="AA116" s="15">
        <f t="shared" si="0"/>
        <v>0</v>
      </c>
      <c r="AB116" s="15">
        <f t="shared" si="0"/>
        <v>0</v>
      </c>
      <c r="AC116" s="15">
        <f t="shared" si="0"/>
        <v>0</v>
      </c>
    </row>
    <row r="117" spans="13:29" ht="12.75">
      <c r="M117" s="15" t="s">
        <v>132</v>
      </c>
      <c r="P117" s="15">
        <f>P93+P104+P106+P109+P111</f>
        <v>0</v>
      </c>
      <c r="Q117" s="15">
        <f aca="true" t="shared" si="1" ref="Q117:AC117">Q93+Q104+Q106+Q109+Q111</f>
        <v>0</v>
      </c>
      <c r="R117" s="15">
        <f t="shared" si="1"/>
        <v>0</v>
      </c>
      <c r="S117" s="15">
        <f t="shared" si="1"/>
        <v>0</v>
      </c>
      <c r="T117" s="15">
        <f t="shared" si="1"/>
        <v>0</v>
      </c>
      <c r="U117" s="15">
        <f t="shared" si="1"/>
        <v>0</v>
      </c>
      <c r="V117" s="15">
        <f t="shared" si="1"/>
        <v>0</v>
      </c>
      <c r="W117" s="15">
        <f t="shared" si="1"/>
        <v>0</v>
      </c>
      <c r="X117" s="15">
        <f t="shared" si="1"/>
        <v>0</v>
      </c>
      <c r="Y117" s="15">
        <f t="shared" si="1"/>
        <v>0</v>
      </c>
      <c r="Z117" s="15">
        <f t="shared" si="1"/>
        <v>0</v>
      </c>
      <c r="AA117" s="15">
        <f t="shared" si="1"/>
        <v>0</v>
      </c>
      <c r="AB117" s="15">
        <f t="shared" si="1"/>
        <v>0</v>
      </c>
      <c r="AC117" s="15">
        <f t="shared" si="1"/>
        <v>0</v>
      </c>
    </row>
  </sheetData>
  <sheetProtection/>
  <mergeCells count="511">
    <mergeCell ref="AA112:AA114"/>
    <mergeCell ref="W112:W114"/>
    <mergeCell ref="X112:X114"/>
    <mergeCell ref="Y112:Y114"/>
    <mergeCell ref="Z112:Z114"/>
    <mergeCell ref="U112:U114"/>
    <mergeCell ref="P112:P114"/>
    <mergeCell ref="Q112:Q114"/>
    <mergeCell ref="V112:V114"/>
    <mergeCell ref="O112:O114"/>
    <mergeCell ref="R112:R114"/>
    <mergeCell ref="S112:S114"/>
    <mergeCell ref="T112:T114"/>
    <mergeCell ref="K112:K114"/>
    <mergeCell ref="L112:L114"/>
    <mergeCell ref="M112:M114"/>
    <mergeCell ref="N112:N114"/>
    <mergeCell ref="G112:G114"/>
    <mergeCell ref="H112:H114"/>
    <mergeCell ref="I112:I114"/>
    <mergeCell ref="J112:J114"/>
    <mergeCell ref="C112:C114"/>
    <mergeCell ref="D112:D114"/>
    <mergeCell ref="E112:E114"/>
    <mergeCell ref="F112:F114"/>
    <mergeCell ref="X109:X110"/>
    <mergeCell ref="Y109:Y110"/>
    <mergeCell ref="Z109:Z110"/>
    <mergeCell ref="AA109:AA110"/>
    <mergeCell ref="V109:V110"/>
    <mergeCell ref="P109:P110"/>
    <mergeCell ref="Q109:Q110"/>
    <mergeCell ref="W109:W110"/>
    <mergeCell ref="R109:R110"/>
    <mergeCell ref="S109:S110"/>
    <mergeCell ref="T109:T110"/>
    <mergeCell ref="U109:U110"/>
    <mergeCell ref="L109:L110"/>
    <mergeCell ref="M109:M110"/>
    <mergeCell ref="N109:N110"/>
    <mergeCell ref="O109:O110"/>
    <mergeCell ref="H109:H110"/>
    <mergeCell ref="I109:I110"/>
    <mergeCell ref="J109:J110"/>
    <mergeCell ref="K109:K110"/>
    <mergeCell ref="D109:D110"/>
    <mergeCell ref="E109:E110"/>
    <mergeCell ref="F109:F110"/>
    <mergeCell ref="G109:G110"/>
    <mergeCell ref="X106:X108"/>
    <mergeCell ref="Y106:Y108"/>
    <mergeCell ref="Z106:Z108"/>
    <mergeCell ref="AA106:AA108"/>
    <mergeCell ref="P106:P108"/>
    <mergeCell ref="Q106:Q108"/>
    <mergeCell ref="V106:V108"/>
    <mergeCell ref="W106:W108"/>
    <mergeCell ref="R106:R108"/>
    <mergeCell ref="S106:S108"/>
    <mergeCell ref="T106:T108"/>
    <mergeCell ref="U106:U108"/>
    <mergeCell ref="L106:L108"/>
    <mergeCell ref="M106:M108"/>
    <mergeCell ref="N106:N108"/>
    <mergeCell ref="O106:O108"/>
    <mergeCell ref="AA104:AA10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W104:W105"/>
    <mergeCell ref="X104:X105"/>
    <mergeCell ref="Y104:Y105"/>
    <mergeCell ref="Z104:Z105"/>
    <mergeCell ref="U104:U105"/>
    <mergeCell ref="V104:V105"/>
    <mergeCell ref="P104:P105"/>
    <mergeCell ref="Q104:Q105"/>
    <mergeCell ref="O104:O105"/>
    <mergeCell ref="R104:R105"/>
    <mergeCell ref="S104:S105"/>
    <mergeCell ref="T104:T105"/>
    <mergeCell ref="K104:K105"/>
    <mergeCell ref="L104:L105"/>
    <mergeCell ref="M104:M105"/>
    <mergeCell ref="N104:N105"/>
    <mergeCell ref="Z93:Z97"/>
    <mergeCell ref="AA93:AA97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V93:V97"/>
    <mergeCell ref="W93:W97"/>
    <mergeCell ref="X93:X97"/>
    <mergeCell ref="Y93:Y97"/>
    <mergeCell ref="R93:R97"/>
    <mergeCell ref="S93:S97"/>
    <mergeCell ref="T93:T97"/>
    <mergeCell ref="U93:U97"/>
    <mergeCell ref="L93:L97"/>
    <mergeCell ref="M93:M97"/>
    <mergeCell ref="N93:N97"/>
    <mergeCell ref="O93:O97"/>
    <mergeCell ref="H93:H97"/>
    <mergeCell ref="I93:I97"/>
    <mergeCell ref="J93:J97"/>
    <mergeCell ref="K93:K97"/>
    <mergeCell ref="D93:D97"/>
    <mergeCell ref="E93:E97"/>
    <mergeCell ref="F93:F97"/>
    <mergeCell ref="G93:G97"/>
    <mergeCell ref="X88:X92"/>
    <mergeCell ref="Y88:Y92"/>
    <mergeCell ref="Z88:Z92"/>
    <mergeCell ref="AA88:AA92"/>
    <mergeCell ref="P88:P92"/>
    <mergeCell ref="Q88:Q92"/>
    <mergeCell ref="V88:V92"/>
    <mergeCell ref="W88:W92"/>
    <mergeCell ref="R88:R92"/>
    <mergeCell ref="S88:S92"/>
    <mergeCell ref="T88:T92"/>
    <mergeCell ref="U88:U92"/>
    <mergeCell ref="L88:L92"/>
    <mergeCell ref="M88:M92"/>
    <mergeCell ref="N88:N92"/>
    <mergeCell ref="O88:O92"/>
    <mergeCell ref="AA79:AA81"/>
    <mergeCell ref="C88:C92"/>
    <mergeCell ref="D88:D92"/>
    <mergeCell ref="E88:E92"/>
    <mergeCell ref="F88:F92"/>
    <mergeCell ref="G88:G92"/>
    <mergeCell ref="H88:H92"/>
    <mergeCell ref="I88:I92"/>
    <mergeCell ref="J88:J92"/>
    <mergeCell ref="K88:K92"/>
    <mergeCell ref="W79:W81"/>
    <mergeCell ref="X79:X81"/>
    <mergeCell ref="Y79:Y81"/>
    <mergeCell ref="Z79:Z81"/>
    <mergeCell ref="U79:U81"/>
    <mergeCell ref="V79:V81"/>
    <mergeCell ref="P79:P81"/>
    <mergeCell ref="Q79:Q81"/>
    <mergeCell ref="O79:O81"/>
    <mergeCell ref="R79:R81"/>
    <mergeCell ref="S79:S81"/>
    <mergeCell ref="T79:T81"/>
    <mergeCell ref="K79:K81"/>
    <mergeCell ref="L79:L81"/>
    <mergeCell ref="M79:M81"/>
    <mergeCell ref="N79:N81"/>
    <mergeCell ref="Z68:Z78"/>
    <mergeCell ref="AA68:AA78"/>
    <mergeCell ref="C79:C81"/>
    <mergeCell ref="D79:D81"/>
    <mergeCell ref="E79:E81"/>
    <mergeCell ref="F79:F81"/>
    <mergeCell ref="G79:G81"/>
    <mergeCell ref="H79:H81"/>
    <mergeCell ref="I79:I81"/>
    <mergeCell ref="J79:J81"/>
    <mergeCell ref="V68:V78"/>
    <mergeCell ref="W68:W78"/>
    <mergeCell ref="X68:X78"/>
    <mergeCell ref="Y68:Y78"/>
    <mergeCell ref="R68:R78"/>
    <mergeCell ref="S68:S78"/>
    <mergeCell ref="T68:T78"/>
    <mergeCell ref="U68:U78"/>
    <mergeCell ref="L68:L78"/>
    <mergeCell ref="M68:M78"/>
    <mergeCell ref="N68:N78"/>
    <mergeCell ref="O68:O78"/>
    <mergeCell ref="Z65:Z67"/>
    <mergeCell ref="AA65:AA67"/>
    <mergeCell ref="D68:D78"/>
    <mergeCell ref="E68:E78"/>
    <mergeCell ref="F68:F78"/>
    <mergeCell ref="G68:G78"/>
    <mergeCell ref="H68:H78"/>
    <mergeCell ref="I68:I78"/>
    <mergeCell ref="J68:J78"/>
    <mergeCell ref="K68:K78"/>
    <mergeCell ref="V65:V67"/>
    <mergeCell ref="W65:W67"/>
    <mergeCell ref="X65:X67"/>
    <mergeCell ref="Y65:Y67"/>
    <mergeCell ref="R65:R67"/>
    <mergeCell ref="S65:S67"/>
    <mergeCell ref="T65:T67"/>
    <mergeCell ref="U65:U67"/>
    <mergeCell ref="L65:L67"/>
    <mergeCell ref="M65:M67"/>
    <mergeCell ref="N65:N67"/>
    <mergeCell ref="O65:O67"/>
    <mergeCell ref="H65:H67"/>
    <mergeCell ref="I65:I67"/>
    <mergeCell ref="J65:J67"/>
    <mergeCell ref="K65:K67"/>
    <mergeCell ref="D65:D67"/>
    <mergeCell ref="E65:E67"/>
    <mergeCell ref="F65:F67"/>
    <mergeCell ref="G65:G67"/>
    <mergeCell ref="X63:X64"/>
    <mergeCell ref="Y63:Y64"/>
    <mergeCell ref="Z63:Z64"/>
    <mergeCell ref="AA63:AA64"/>
    <mergeCell ref="P63:P64"/>
    <mergeCell ref="Q63:Q64"/>
    <mergeCell ref="V63:V64"/>
    <mergeCell ref="W63:W64"/>
    <mergeCell ref="R63:R64"/>
    <mergeCell ref="S63:S64"/>
    <mergeCell ref="T63:T64"/>
    <mergeCell ref="U63:U64"/>
    <mergeCell ref="L63:L64"/>
    <mergeCell ref="M63:M64"/>
    <mergeCell ref="N63:N64"/>
    <mergeCell ref="O63:O64"/>
    <mergeCell ref="AA61:AA62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W61:W62"/>
    <mergeCell ref="X61:X62"/>
    <mergeCell ref="Y61:Y62"/>
    <mergeCell ref="Z61:Z62"/>
    <mergeCell ref="S61:S62"/>
    <mergeCell ref="T61:T62"/>
    <mergeCell ref="U61:U62"/>
    <mergeCell ref="V61:V62"/>
    <mergeCell ref="M61:M62"/>
    <mergeCell ref="N61:N62"/>
    <mergeCell ref="O61:O62"/>
    <mergeCell ref="R61:R62"/>
    <mergeCell ref="P61:P62"/>
    <mergeCell ref="Q61:Q62"/>
    <mergeCell ref="AA59:AA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W59:W60"/>
    <mergeCell ref="X59:X60"/>
    <mergeCell ref="Y59:Y60"/>
    <mergeCell ref="Z59:Z60"/>
    <mergeCell ref="U59:U60"/>
    <mergeCell ref="P59:P60"/>
    <mergeCell ref="Q59:Q60"/>
    <mergeCell ref="V59:V60"/>
    <mergeCell ref="O59:O60"/>
    <mergeCell ref="R59:R60"/>
    <mergeCell ref="S59:S60"/>
    <mergeCell ref="T59:T60"/>
    <mergeCell ref="K59:K60"/>
    <mergeCell ref="L59:L60"/>
    <mergeCell ref="M59:M60"/>
    <mergeCell ref="N59:N60"/>
    <mergeCell ref="G59:G60"/>
    <mergeCell ref="H59:H60"/>
    <mergeCell ref="I59:I60"/>
    <mergeCell ref="J59:J60"/>
    <mergeCell ref="C59:C60"/>
    <mergeCell ref="D59:D60"/>
    <mergeCell ref="E59:E60"/>
    <mergeCell ref="F59:F60"/>
    <mergeCell ref="X49:X58"/>
    <mergeCell ref="Y49:Y58"/>
    <mergeCell ref="Z49:Z58"/>
    <mergeCell ref="AA49:AA58"/>
    <mergeCell ref="T49:T58"/>
    <mergeCell ref="U49:U58"/>
    <mergeCell ref="V49:V58"/>
    <mergeCell ref="W49:W58"/>
    <mergeCell ref="N49:N58"/>
    <mergeCell ref="O49:O58"/>
    <mergeCell ref="R49:R58"/>
    <mergeCell ref="S49:S58"/>
    <mergeCell ref="J49:J58"/>
    <mergeCell ref="K49:K58"/>
    <mergeCell ref="L49:L58"/>
    <mergeCell ref="M49:M58"/>
    <mergeCell ref="Y44:Y48"/>
    <mergeCell ref="Z44:Z48"/>
    <mergeCell ref="AA44:AA48"/>
    <mergeCell ref="C49:C58"/>
    <mergeCell ref="D49:D58"/>
    <mergeCell ref="E49:E58"/>
    <mergeCell ref="F49:F58"/>
    <mergeCell ref="G49:G58"/>
    <mergeCell ref="H49:H58"/>
    <mergeCell ref="I49:I58"/>
    <mergeCell ref="U44:U48"/>
    <mergeCell ref="V44:V48"/>
    <mergeCell ref="W44:W48"/>
    <mergeCell ref="X44:X48"/>
    <mergeCell ref="O44:O48"/>
    <mergeCell ref="R44:R48"/>
    <mergeCell ref="S44:S48"/>
    <mergeCell ref="T44:T48"/>
    <mergeCell ref="K44:K48"/>
    <mergeCell ref="L44:L48"/>
    <mergeCell ref="M44:M48"/>
    <mergeCell ref="N44:N48"/>
    <mergeCell ref="Y42:Y43"/>
    <mergeCell ref="Z42:Z43"/>
    <mergeCell ref="AA42:AA43"/>
    <mergeCell ref="D44:D48"/>
    <mergeCell ref="E44:E48"/>
    <mergeCell ref="F44:F48"/>
    <mergeCell ref="G44:G48"/>
    <mergeCell ref="H44:H48"/>
    <mergeCell ref="I44:I48"/>
    <mergeCell ref="J44:J48"/>
    <mergeCell ref="U42:U43"/>
    <mergeCell ref="V42:V43"/>
    <mergeCell ref="W42:W43"/>
    <mergeCell ref="X42:X43"/>
    <mergeCell ref="O42:O43"/>
    <mergeCell ref="R42:R43"/>
    <mergeCell ref="S42:S43"/>
    <mergeCell ref="T42:T43"/>
    <mergeCell ref="K42:K43"/>
    <mergeCell ref="L42:L43"/>
    <mergeCell ref="M42:M43"/>
    <mergeCell ref="N42:N43"/>
    <mergeCell ref="G42:G43"/>
    <mergeCell ref="H42:H43"/>
    <mergeCell ref="I42:I43"/>
    <mergeCell ref="J42:J43"/>
    <mergeCell ref="C42:C43"/>
    <mergeCell ref="D42:D43"/>
    <mergeCell ref="E42:E43"/>
    <mergeCell ref="F42:F43"/>
    <mergeCell ref="X29:X41"/>
    <mergeCell ref="Y29:Y41"/>
    <mergeCell ref="Z29:Z41"/>
    <mergeCell ref="AA29:AA41"/>
    <mergeCell ref="T29:T41"/>
    <mergeCell ref="U29:U41"/>
    <mergeCell ref="V29:V41"/>
    <mergeCell ref="W29:W41"/>
    <mergeCell ref="N29:N41"/>
    <mergeCell ref="O29:O41"/>
    <mergeCell ref="R29:R41"/>
    <mergeCell ref="S29:S41"/>
    <mergeCell ref="J29:J41"/>
    <mergeCell ref="K29:K41"/>
    <mergeCell ref="L29:L41"/>
    <mergeCell ref="M29:M41"/>
    <mergeCell ref="Y14:Y17"/>
    <mergeCell ref="Z14:Z17"/>
    <mergeCell ref="AA14:AA17"/>
    <mergeCell ref="C29:C41"/>
    <mergeCell ref="D29:D41"/>
    <mergeCell ref="E29:E41"/>
    <mergeCell ref="F29:F41"/>
    <mergeCell ref="G29:G41"/>
    <mergeCell ref="H29:H41"/>
    <mergeCell ref="I29:I41"/>
    <mergeCell ref="R14:R17"/>
    <mergeCell ref="S14:S17"/>
    <mergeCell ref="T14:T17"/>
    <mergeCell ref="U14:U17"/>
    <mergeCell ref="L14:L17"/>
    <mergeCell ref="M14:M17"/>
    <mergeCell ref="N14:N17"/>
    <mergeCell ref="O14:O17"/>
    <mergeCell ref="H14:H17"/>
    <mergeCell ref="I14:I17"/>
    <mergeCell ref="J14:J17"/>
    <mergeCell ref="K14:K17"/>
    <mergeCell ref="A109:A110"/>
    <mergeCell ref="B112:B114"/>
    <mergeCell ref="A112:A114"/>
    <mergeCell ref="C14:C17"/>
    <mergeCell ref="C44:C48"/>
    <mergeCell ref="C61:C62"/>
    <mergeCell ref="C68:C78"/>
    <mergeCell ref="C93:C97"/>
    <mergeCell ref="C65:C67"/>
    <mergeCell ref="C109:C110"/>
    <mergeCell ref="B93:B103"/>
    <mergeCell ref="A93:A103"/>
    <mergeCell ref="A104:A105"/>
    <mergeCell ref="A106:A108"/>
    <mergeCell ref="B68:B78"/>
    <mergeCell ref="A68:A78"/>
    <mergeCell ref="A79:A81"/>
    <mergeCell ref="B82:B92"/>
    <mergeCell ref="A82:A92"/>
    <mergeCell ref="A59:A60"/>
    <mergeCell ref="A61:A62"/>
    <mergeCell ref="A63:A64"/>
    <mergeCell ref="A65:A67"/>
    <mergeCell ref="A42:A43"/>
    <mergeCell ref="B44:B48"/>
    <mergeCell ref="A44:A48"/>
    <mergeCell ref="B49:B58"/>
    <mergeCell ref="A49:A58"/>
    <mergeCell ref="D14:D17"/>
    <mergeCell ref="E14:E17"/>
    <mergeCell ref="F14:F17"/>
    <mergeCell ref="G14:G17"/>
    <mergeCell ref="B14:B28"/>
    <mergeCell ref="A14:A17"/>
    <mergeCell ref="B29:B41"/>
    <mergeCell ref="A29:A41"/>
    <mergeCell ref="C3:C5"/>
    <mergeCell ref="H4:I4"/>
    <mergeCell ref="Z3:AA3"/>
    <mergeCell ref="Z4:AA4"/>
    <mergeCell ref="X3:Y3"/>
    <mergeCell ref="X4:Y4"/>
    <mergeCell ref="D4:E4"/>
    <mergeCell ref="F4:G4"/>
    <mergeCell ref="J4:K4"/>
    <mergeCell ref="L4:M4"/>
    <mergeCell ref="N4:O4"/>
    <mergeCell ref="R4:S4"/>
    <mergeCell ref="T4:U4"/>
    <mergeCell ref="A1:W1"/>
    <mergeCell ref="A3:A5"/>
    <mergeCell ref="B3:B5"/>
    <mergeCell ref="D3:G3"/>
    <mergeCell ref="H3:K3"/>
    <mergeCell ref="L3:O3"/>
    <mergeCell ref="V4:W4"/>
    <mergeCell ref="P3:U3"/>
    <mergeCell ref="P4:Q4"/>
    <mergeCell ref="AB14:AB17"/>
    <mergeCell ref="AC14:AC17"/>
    <mergeCell ref="V3:W3"/>
    <mergeCell ref="V14:V17"/>
    <mergeCell ref="W14:W17"/>
    <mergeCell ref="X14:X17"/>
    <mergeCell ref="A8:AA8"/>
    <mergeCell ref="B7:AA7"/>
    <mergeCell ref="AB44:AB48"/>
    <mergeCell ref="AC44:AC48"/>
    <mergeCell ref="AB3:AC3"/>
    <mergeCell ref="AB4:AC4"/>
    <mergeCell ref="AB29:AB41"/>
    <mergeCell ref="AC29:AC41"/>
    <mergeCell ref="AB42:AB43"/>
    <mergeCell ref="AC42:AC43"/>
    <mergeCell ref="AB68:AB78"/>
    <mergeCell ref="AC68:AC78"/>
    <mergeCell ref="AB49:AB58"/>
    <mergeCell ref="AC49:AC58"/>
    <mergeCell ref="AB59:AB60"/>
    <mergeCell ref="AC59:AC60"/>
    <mergeCell ref="AB61:AB62"/>
    <mergeCell ref="AC61:AC62"/>
    <mergeCell ref="AB63:AB64"/>
    <mergeCell ref="AC63:AC64"/>
    <mergeCell ref="AB65:AB67"/>
    <mergeCell ref="AC65:AC67"/>
    <mergeCell ref="AB109:AB110"/>
    <mergeCell ref="AC109:AC110"/>
    <mergeCell ref="AB79:AB81"/>
    <mergeCell ref="AC79:AC81"/>
    <mergeCell ref="AB88:AB92"/>
    <mergeCell ref="AC88:AC92"/>
    <mergeCell ref="AB93:AB97"/>
    <mergeCell ref="AC93:AC97"/>
    <mergeCell ref="AB104:AB105"/>
    <mergeCell ref="AC104:AC105"/>
    <mergeCell ref="AB106:AB108"/>
    <mergeCell ref="AC106:AC108"/>
    <mergeCell ref="AB112:AB114"/>
    <mergeCell ref="AC112:AC114"/>
    <mergeCell ref="P14:P17"/>
    <mergeCell ref="Q14:Q17"/>
    <mergeCell ref="P42:P43"/>
    <mergeCell ref="Q42:Q43"/>
    <mergeCell ref="P44:P48"/>
    <mergeCell ref="Q44:Q48"/>
    <mergeCell ref="P93:P97"/>
    <mergeCell ref="Q93:Q97"/>
    <mergeCell ref="P68:P78"/>
    <mergeCell ref="Q68:Q78"/>
    <mergeCell ref="P65:P67"/>
    <mergeCell ref="Q65:Q67"/>
    <mergeCell ref="P29:P41"/>
    <mergeCell ref="Q29:Q41"/>
    <mergeCell ref="P49:P58"/>
    <mergeCell ref="Q49:Q58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5" r:id="rId1"/>
  <headerFooter alignWithMargins="0">
    <oddHeader>&amp;RПриложение 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15"/>
  <sheetViews>
    <sheetView zoomScale="63" zoomScaleNormal="63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62" sqref="U62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2.625" style="2" customWidth="1"/>
    <col min="4" max="4" width="10.50390625" style="2" customWidth="1"/>
    <col min="5" max="5" width="10.375" style="2" customWidth="1"/>
    <col min="6" max="6" width="12.375" style="2" bestFit="1" customWidth="1"/>
    <col min="7" max="7" width="9.625" style="2" customWidth="1"/>
    <col min="8" max="8" width="9.50390625" style="14" customWidth="1"/>
    <col min="9" max="9" width="9.375" style="14" customWidth="1"/>
    <col min="10" max="10" width="11.125" style="15" customWidth="1"/>
    <col min="11" max="11" width="11.00390625" style="14" customWidth="1"/>
    <col min="12" max="12" width="0" style="14" hidden="1" customWidth="1"/>
    <col min="13" max="13" width="7.50390625" style="15" hidden="1" customWidth="1"/>
    <col min="14" max="14" width="17.375" style="14" customWidth="1"/>
    <col min="15" max="15" width="20.375" style="2" customWidth="1"/>
    <col min="16" max="16" width="0" style="2" hidden="1" customWidth="1"/>
    <col min="17" max="17" width="7.375" style="2" hidden="1" customWidth="1"/>
    <col min="18" max="18" width="18.50390625" style="2" customWidth="1"/>
    <col min="19" max="16384" width="9.375" style="2" customWidth="1"/>
  </cols>
  <sheetData>
    <row r="1" spans="1:14" ht="29.25" customHeight="1">
      <c r="A1" s="140" t="s">
        <v>118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ht="13.5" thickBot="1"/>
    <row r="3" spans="1:18" ht="123.75" customHeight="1">
      <c r="A3" s="170" t="s">
        <v>15</v>
      </c>
      <c r="B3" s="173" t="s">
        <v>19</v>
      </c>
      <c r="C3" s="144" t="s">
        <v>57</v>
      </c>
      <c r="D3" s="146" t="s">
        <v>139</v>
      </c>
      <c r="E3" s="146"/>
      <c r="F3" s="146" t="s">
        <v>119</v>
      </c>
      <c r="G3" s="146"/>
      <c r="H3" s="146" t="s">
        <v>134</v>
      </c>
      <c r="I3" s="146"/>
      <c r="J3" s="167" t="s">
        <v>135</v>
      </c>
      <c r="K3" s="168"/>
      <c r="L3" s="168"/>
      <c r="M3" s="168"/>
      <c r="N3" s="129" t="s">
        <v>136</v>
      </c>
      <c r="O3" s="232" t="s">
        <v>137</v>
      </c>
      <c r="P3" s="129" t="s">
        <v>106</v>
      </c>
      <c r="Q3" s="213"/>
      <c r="R3" s="129" t="s">
        <v>138</v>
      </c>
    </row>
    <row r="4" spans="1:18" ht="34.5" customHeight="1">
      <c r="A4" s="171"/>
      <c r="B4" s="174"/>
      <c r="C4" s="112"/>
      <c r="D4" s="132" t="s">
        <v>14</v>
      </c>
      <c r="E4" s="132" t="s">
        <v>59</v>
      </c>
      <c r="F4" s="132" t="s">
        <v>14</v>
      </c>
      <c r="G4" s="132" t="s">
        <v>59</v>
      </c>
      <c r="H4" s="132" t="s">
        <v>14</v>
      </c>
      <c r="I4" s="132" t="s">
        <v>59</v>
      </c>
      <c r="J4" s="132" t="s">
        <v>14</v>
      </c>
      <c r="K4" s="132" t="s">
        <v>122</v>
      </c>
      <c r="L4" s="129" t="s">
        <v>59</v>
      </c>
      <c r="M4" s="213"/>
      <c r="N4" s="129"/>
      <c r="O4" s="133"/>
      <c r="P4" s="129" t="s">
        <v>50</v>
      </c>
      <c r="Q4" s="213"/>
      <c r="R4" s="129"/>
    </row>
    <row r="5" spans="1:18" ht="66" thickBot="1">
      <c r="A5" s="172"/>
      <c r="B5" s="175"/>
      <c r="C5" s="145"/>
      <c r="D5" s="214"/>
      <c r="E5" s="214"/>
      <c r="F5" s="214"/>
      <c r="G5" s="214"/>
      <c r="H5" s="214"/>
      <c r="I5" s="214"/>
      <c r="J5" s="214"/>
      <c r="K5" s="214"/>
      <c r="L5" s="22" t="s">
        <v>12</v>
      </c>
      <c r="M5" s="71" t="s">
        <v>13</v>
      </c>
      <c r="N5" s="129"/>
      <c r="O5" s="214"/>
      <c r="P5" s="22" t="s">
        <v>12</v>
      </c>
      <c r="Q5" s="71" t="s">
        <v>13</v>
      </c>
      <c r="R5" s="129"/>
    </row>
    <row r="6" spans="1:18" s="5" customFormat="1" ht="12.75">
      <c r="A6" s="40" t="s">
        <v>0</v>
      </c>
      <c r="B6" s="39">
        <v>2</v>
      </c>
      <c r="C6" s="39"/>
      <c r="D6" s="39"/>
      <c r="E6" s="39"/>
      <c r="F6" s="39"/>
      <c r="G6" s="39"/>
      <c r="H6" s="39">
        <v>3</v>
      </c>
      <c r="I6" s="39">
        <v>5</v>
      </c>
      <c r="J6" s="39"/>
      <c r="K6" s="39">
        <v>7</v>
      </c>
      <c r="L6" s="39">
        <v>9</v>
      </c>
      <c r="M6" s="39">
        <v>10</v>
      </c>
      <c r="N6" s="39">
        <v>11</v>
      </c>
      <c r="O6" s="39">
        <v>11</v>
      </c>
      <c r="P6" s="39">
        <v>13</v>
      </c>
      <c r="Q6" s="41">
        <v>14</v>
      </c>
      <c r="R6" s="73"/>
    </row>
    <row r="7" spans="1:18" ht="13.5" customHeight="1">
      <c r="A7" s="42" t="s">
        <v>16</v>
      </c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6"/>
    </row>
    <row r="8" spans="1:18" ht="12.75" customHeight="1">
      <c r="A8" s="138" t="s">
        <v>20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6"/>
    </row>
    <row r="9" spans="1:18" ht="26.25">
      <c r="A9" s="8" t="s">
        <v>0</v>
      </c>
      <c r="B9" s="6" t="s">
        <v>40</v>
      </c>
      <c r="C9" s="6"/>
      <c r="D9" s="13"/>
      <c r="E9" s="13"/>
      <c r="F9" s="13"/>
      <c r="G9" s="13"/>
      <c r="H9" s="13"/>
      <c r="I9" s="13"/>
      <c r="J9" s="11"/>
      <c r="K9" s="13"/>
      <c r="L9" s="13"/>
      <c r="M9" s="27"/>
      <c r="N9" s="13"/>
      <c r="O9" s="13"/>
      <c r="P9" s="13"/>
      <c r="Q9" s="70"/>
      <c r="R9" s="13"/>
    </row>
    <row r="10" spans="1:18" ht="39">
      <c r="A10" s="8" t="s">
        <v>32</v>
      </c>
      <c r="B10" s="6" t="s">
        <v>41</v>
      </c>
      <c r="C10" s="6"/>
      <c r="D10" s="13"/>
      <c r="E10" s="13"/>
      <c r="F10" s="13"/>
      <c r="G10" s="13"/>
      <c r="H10" s="13"/>
      <c r="I10" s="13"/>
      <c r="J10" s="11"/>
      <c r="K10" s="13"/>
      <c r="L10" s="13"/>
      <c r="M10" s="27"/>
      <c r="N10" s="13"/>
      <c r="O10" s="13"/>
      <c r="P10" s="13"/>
      <c r="Q10" s="70"/>
      <c r="R10" s="13"/>
    </row>
    <row r="11" spans="1:18" ht="26.25">
      <c r="A11" s="8" t="s">
        <v>33</v>
      </c>
      <c r="B11" s="6" t="s">
        <v>42</v>
      </c>
      <c r="C11" s="6"/>
      <c r="D11" s="13"/>
      <c r="E11" s="13"/>
      <c r="F11" s="13"/>
      <c r="G11" s="13"/>
      <c r="I11" s="13"/>
      <c r="J11" s="11"/>
      <c r="K11" s="13"/>
      <c r="L11" s="13"/>
      <c r="M11" s="27"/>
      <c r="N11" s="13"/>
      <c r="O11" s="13"/>
      <c r="P11" s="13"/>
      <c r="Q11" s="70"/>
      <c r="R11" s="13"/>
    </row>
    <row r="12" spans="1:18" ht="12.75">
      <c r="A12" s="8" t="s">
        <v>34</v>
      </c>
      <c r="B12" s="6" t="s">
        <v>43</v>
      </c>
      <c r="C12" s="6"/>
      <c r="D12" s="13"/>
      <c r="E12" s="13"/>
      <c r="F12" s="13"/>
      <c r="G12" s="13"/>
      <c r="H12" s="13"/>
      <c r="I12" s="13"/>
      <c r="J12" s="11"/>
      <c r="K12" s="13"/>
      <c r="L12" s="13"/>
      <c r="M12" s="37"/>
      <c r="N12" s="13"/>
      <c r="O12" s="13"/>
      <c r="P12" s="13"/>
      <c r="Q12" s="72"/>
      <c r="R12" s="13"/>
    </row>
    <row r="13" spans="1:18" ht="13.5" thickBot="1">
      <c r="A13" s="43"/>
      <c r="B13" s="44"/>
      <c r="C13" s="6"/>
      <c r="D13" s="13"/>
      <c r="E13" s="13"/>
      <c r="F13" s="13"/>
      <c r="G13" s="29"/>
      <c r="H13" s="13"/>
      <c r="I13" s="13"/>
      <c r="J13" s="11"/>
      <c r="K13" s="13"/>
      <c r="L13" s="13"/>
      <c r="M13" s="37"/>
      <c r="N13" s="13"/>
      <c r="O13" s="13"/>
      <c r="P13" s="13"/>
      <c r="Q13" s="72"/>
      <c r="R13" s="13"/>
    </row>
    <row r="14" spans="1:18" ht="12.75">
      <c r="A14" s="125" t="s">
        <v>0</v>
      </c>
      <c r="B14" s="105" t="s">
        <v>64</v>
      </c>
      <c r="C14" s="111"/>
      <c r="D14" s="98">
        <f>'2017 оценка потребности'!D14:D17/'2017 оценка потребности'!E14:E17</f>
        <v>96.99079185520361</v>
      </c>
      <c r="E14" s="98">
        <f>'2017 оценка потребности'!F14:F17/'2017 оценка потребности'!G14:G17</f>
        <v>93.51751652710445</v>
      </c>
      <c r="F14" s="216">
        <f>'2017 оценка потребности'!H14:H17/'2017 оценка потребности'!I14:I17</f>
        <v>114.10220572177332</v>
      </c>
      <c r="G14" s="222">
        <f>'2017 оценка потребности'!J14:J17/'2017 оценка потребности'!K14:K17</f>
        <v>94.02387297357318</v>
      </c>
      <c r="H14" s="98">
        <f>'2017 оценка потребности'!L14:L17/'2017 оценка потребности'!M14:M17</f>
        <v>155.62272625196496</v>
      </c>
      <c r="I14" s="98">
        <f>'2017 оценка потребности'!N14:N17/'2017 оценка потребности'!O14:O17</f>
        <v>88.15093195598472</v>
      </c>
      <c r="J14" s="216">
        <f>'2017 оценка потребности'!P14:P17/'2017 оценка потребности'!Q14:Q17</f>
        <v>151.24137931034483</v>
      </c>
      <c r="K14" s="222">
        <f>'2017 оценка потребности'!R14:R17/'2017 оценка потребности'!S14:S17</f>
        <v>46.419685726756875</v>
      </c>
      <c r="L14" s="98"/>
      <c r="M14" s="98"/>
      <c r="N14" s="98">
        <f>'2017 оценка потребности'!V14:V17/'2017 оценка потребности'!W14:W17</f>
        <v>104.10126582278481</v>
      </c>
      <c r="O14" s="98">
        <f>'2017 оценка потребности'!X14:X17/'2017 оценка потребности'!Y14:Y17</f>
        <v>114.5113924050633</v>
      </c>
      <c r="P14" s="98"/>
      <c r="Q14" s="219"/>
      <c r="R14" s="98">
        <f>'2017 оценка потребности'!AB14:AB17/'2017 оценка потребности'!AC14:AC17</f>
        <v>114.5113924050633</v>
      </c>
    </row>
    <row r="15" spans="1:18" ht="12.75">
      <c r="A15" s="126"/>
      <c r="B15" s="106"/>
      <c r="C15" s="112"/>
      <c r="D15" s="215"/>
      <c r="E15" s="215"/>
      <c r="F15" s="217"/>
      <c r="G15" s="223"/>
      <c r="H15" s="215"/>
      <c r="I15" s="215"/>
      <c r="J15" s="217"/>
      <c r="K15" s="223"/>
      <c r="L15" s="215"/>
      <c r="M15" s="215"/>
      <c r="N15" s="215"/>
      <c r="O15" s="215"/>
      <c r="P15" s="215"/>
      <c r="Q15" s="220"/>
      <c r="R15" s="215"/>
    </row>
    <row r="16" spans="1:18" ht="12.75">
      <c r="A16" s="126"/>
      <c r="B16" s="106"/>
      <c r="C16" s="112"/>
      <c r="D16" s="215"/>
      <c r="E16" s="215"/>
      <c r="F16" s="217"/>
      <c r="G16" s="223"/>
      <c r="H16" s="215"/>
      <c r="I16" s="215"/>
      <c r="J16" s="217"/>
      <c r="K16" s="223"/>
      <c r="L16" s="215"/>
      <c r="M16" s="215"/>
      <c r="N16" s="215"/>
      <c r="O16" s="215"/>
      <c r="P16" s="215"/>
      <c r="Q16" s="220"/>
      <c r="R16" s="215"/>
    </row>
    <row r="17" spans="1:18" ht="11.25" customHeight="1">
      <c r="A17" s="127"/>
      <c r="B17" s="106"/>
      <c r="C17" s="113"/>
      <c r="D17" s="99"/>
      <c r="E17" s="99"/>
      <c r="F17" s="218"/>
      <c r="G17" s="224"/>
      <c r="H17" s="99"/>
      <c r="I17" s="99"/>
      <c r="J17" s="218"/>
      <c r="K17" s="224"/>
      <c r="L17" s="99"/>
      <c r="M17" s="99"/>
      <c r="N17" s="99"/>
      <c r="O17" s="99"/>
      <c r="P17" s="99"/>
      <c r="Q17" s="221"/>
      <c r="R17" s="99"/>
    </row>
    <row r="18" spans="1:18" ht="0" customHeight="1" hidden="1">
      <c r="A18" s="43"/>
      <c r="B18" s="106"/>
      <c r="C18" s="6"/>
      <c r="D18" s="13"/>
      <c r="E18" s="13"/>
      <c r="F18" s="13"/>
      <c r="G18" s="29"/>
      <c r="H18" s="13"/>
      <c r="I18" s="13"/>
      <c r="J18" s="67"/>
      <c r="K18" s="67"/>
      <c r="L18" s="13"/>
      <c r="M18" s="37"/>
      <c r="N18" s="13"/>
      <c r="O18" s="83"/>
      <c r="P18" s="83"/>
      <c r="Q18" s="92"/>
      <c r="R18" s="83"/>
    </row>
    <row r="19" spans="1:18" ht="12.75" customHeight="1" hidden="1">
      <c r="A19" s="43"/>
      <c r="B19" s="106"/>
      <c r="C19" s="6"/>
      <c r="D19" s="13"/>
      <c r="E19" s="13"/>
      <c r="F19" s="13"/>
      <c r="G19" s="29"/>
      <c r="H19" s="13"/>
      <c r="I19" s="13"/>
      <c r="J19" s="67"/>
      <c r="K19" s="67"/>
      <c r="L19" s="13"/>
      <c r="M19" s="37"/>
      <c r="N19" s="13"/>
      <c r="O19" s="83"/>
      <c r="P19" s="83"/>
      <c r="Q19" s="92"/>
      <c r="R19" s="83"/>
    </row>
    <row r="20" spans="1:18" ht="12.75" customHeight="1" hidden="1">
      <c r="A20" s="43"/>
      <c r="B20" s="106"/>
      <c r="C20" s="6"/>
      <c r="D20" s="13"/>
      <c r="E20" s="13"/>
      <c r="F20" s="13"/>
      <c r="G20" s="29"/>
      <c r="H20" s="13"/>
      <c r="I20" s="13"/>
      <c r="J20" s="67"/>
      <c r="K20" s="67"/>
      <c r="L20" s="13"/>
      <c r="M20" s="37"/>
      <c r="N20" s="13"/>
      <c r="O20" s="83"/>
      <c r="P20" s="83"/>
      <c r="Q20" s="92"/>
      <c r="R20" s="83"/>
    </row>
    <row r="21" spans="1:18" ht="12.75" customHeight="1" hidden="1">
      <c r="A21" s="43"/>
      <c r="B21" s="106"/>
      <c r="C21" s="6"/>
      <c r="D21" s="13"/>
      <c r="E21" s="13"/>
      <c r="F21" s="13"/>
      <c r="G21" s="29"/>
      <c r="H21" s="13"/>
      <c r="I21" s="13"/>
      <c r="J21" s="67"/>
      <c r="K21" s="67"/>
      <c r="L21" s="13"/>
      <c r="M21" s="37"/>
      <c r="N21" s="13"/>
      <c r="O21" s="83"/>
      <c r="P21" s="83"/>
      <c r="Q21" s="92"/>
      <c r="R21" s="83"/>
    </row>
    <row r="22" spans="1:18" ht="12.75" customHeight="1" hidden="1">
      <c r="A22" s="43"/>
      <c r="B22" s="106"/>
      <c r="C22" s="6"/>
      <c r="D22" s="13"/>
      <c r="E22" s="13"/>
      <c r="F22" s="13"/>
      <c r="G22" s="29"/>
      <c r="H22" s="13"/>
      <c r="I22" s="13"/>
      <c r="J22" s="67"/>
      <c r="K22" s="67"/>
      <c r="L22" s="13"/>
      <c r="M22" s="37"/>
      <c r="N22" s="13"/>
      <c r="O22" s="83"/>
      <c r="P22" s="83"/>
      <c r="Q22" s="92"/>
      <c r="R22" s="83"/>
    </row>
    <row r="23" spans="1:18" ht="12.75" customHeight="1" hidden="1">
      <c r="A23" s="43"/>
      <c r="B23" s="106"/>
      <c r="C23" s="6"/>
      <c r="D23" s="13"/>
      <c r="E23" s="13"/>
      <c r="F23" s="13"/>
      <c r="G23" s="29"/>
      <c r="H23" s="13"/>
      <c r="I23" s="13"/>
      <c r="J23" s="67"/>
      <c r="K23" s="67"/>
      <c r="L23" s="13"/>
      <c r="M23" s="37"/>
      <c r="N23" s="13"/>
      <c r="O23" s="83"/>
      <c r="P23" s="83"/>
      <c r="Q23" s="92"/>
      <c r="R23" s="83"/>
    </row>
    <row r="24" spans="1:18" ht="12.75" customHeight="1" hidden="1">
      <c r="A24" s="43"/>
      <c r="B24" s="106"/>
      <c r="C24" s="6"/>
      <c r="D24" s="13"/>
      <c r="E24" s="13"/>
      <c r="F24" s="13"/>
      <c r="G24" s="29"/>
      <c r="H24" s="13"/>
      <c r="I24" s="13"/>
      <c r="J24" s="67"/>
      <c r="K24" s="67"/>
      <c r="L24" s="13"/>
      <c r="M24" s="37"/>
      <c r="N24" s="13"/>
      <c r="O24" s="83"/>
      <c r="P24" s="83"/>
      <c r="Q24" s="92"/>
      <c r="R24" s="83"/>
    </row>
    <row r="25" spans="1:18" ht="12.75" customHeight="1" hidden="1">
      <c r="A25" s="43"/>
      <c r="B25" s="106"/>
      <c r="C25" s="6"/>
      <c r="D25" s="13"/>
      <c r="E25" s="13"/>
      <c r="F25" s="13"/>
      <c r="G25" s="29"/>
      <c r="H25" s="13"/>
      <c r="I25" s="13"/>
      <c r="J25" s="67"/>
      <c r="K25" s="67"/>
      <c r="L25" s="13"/>
      <c r="M25" s="37"/>
      <c r="N25" s="13"/>
      <c r="O25" s="83"/>
      <c r="P25" s="83"/>
      <c r="Q25" s="92"/>
      <c r="R25" s="83"/>
    </row>
    <row r="26" spans="1:18" ht="12.75" customHeight="1" hidden="1">
      <c r="A26" s="43"/>
      <c r="B26" s="106"/>
      <c r="C26" s="6"/>
      <c r="D26" s="13"/>
      <c r="E26" s="13"/>
      <c r="F26" s="13"/>
      <c r="G26" s="29"/>
      <c r="H26" s="13"/>
      <c r="I26" s="13"/>
      <c r="J26" s="67"/>
      <c r="K26" s="67"/>
      <c r="L26" s="13"/>
      <c r="M26" s="37"/>
      <c r="N26" s="13"/>
      <c r="O26" s="83"/>
      <c r="P26" s="83"/>
      <c r="Q26" s="92"/>
      <c r="R26" s="83"/>
    </row>
    <row r="27" spans="1:18" ht="12.75" customHeight="1" hidden="1">
      <c r="A27" s="43"/>
      <c r="B27" s="106"/>
      <c r="C27" s="6"/>
      <c r="D27" s="13"/>
      <c r="E27" s="13"/>
      <c r="F27" s="13"/>
      <c r="G27" s="29"/>
      <c r="H27" s="13"/>
      <c r="I27" s="13"/>
      <c r="J27" s="67"/>
      <c r="K27" s="67"/>
      <c r="L27" s="13"/>
      <c r="M27" s="37"/>
      <c r="N27" s="13"/>
      <c r="O27" s="83"/>
      <c r="P27" s="83"/>
      <c r="Q27" s="92"/>
      <c r="R27" s="83"/>
    </row>
    <row r="28" spans="1:18" ht="12.75" customHeight="1" hidden="1">
      <c r="A28" s="45"/>
      <c r="B28" s="106"/>
      <c r="C28" s="6"/>
      <c r="D28" s="13"/>
      <c r="E28" s="13"/>
      <c r="F28" s="13"/>
      <c r="G28" s="29"/>
      <c r="H28" s="13"/>
      <c r="I28" s="13"/>
      <c r="J28" s="67"/>
      <c r="K28" s="67"/>
      <c r="L28" s="13"/>
      <c r="M28" s="37"/>
      <c r="N28" s="13"/>
      <c r="O28" s="83"/>
      <c r="P28" s="83"/>
      <c r="Q28" s="92"/>
      <c r="R28" s="83"/>
    </row>
    <row r="29" spans="1:18" ht="12.75">
      <c r="A29" s="118" t="s">
        <v>32</v>
      </c>
      <c r="B29" s="128" t="s">
        <v>65</v>
      </c>
      <c r="C29" s="104"/>
      <c r="D29" s="219">
        <f>'2017 оценка потребности'!D29:D41/'2017 оценка потребности'!E29:E41</f>
        <v>136.6888349514563</v>
      </c>
      <c r="E29" s="219">
        <f>'2017 оценка потребности'!F29:F41/'2017 оценка потребности'!G29:G41</f>
        <v>152.05250596658712</v>
      </c>
      <c r="F29" s="98">
        <f>'2017 оценка потребности'!H29:H41/'2017 оценка потребности'!I29:I41</f>
        <v>190.44604265402842</v>
      </c>
      <c r="G29" s="98">
        <f>'2017 оценка потребности'!J29:J41/'2017 оценка потребности'!K29:K41</f>
        <v>134.07340425531916</v>
      </c>
      <c r="H29" s="98">
        <f>'2017 оценка потребности'!L29:L41/'2017 оценка потребности'!M29:M41</f>
        <v>112.20530973451328</v>
      </c>
      <c r="I29" s="219">
        <f>'2017 оценка потребности'!N29:N41/'2017 оценка потребности'!O29:O41</f>
        <v>115.14088495575221</v>
      </c>
      <c r="J29" s="225">
        <f>'2017 оценка потребности'!P29:P41/'2017 оценка потребности'!Q29:Q41</f>
        <v>107.08783783783784</v>
      </c>
      <c r="K29" s="228">
        <f>'2017 оценка потребности'!R29:R41/'2017 оценка потребности'!S29:S41</f>
        <v>62.93016891891892</v>
      </c>
      <c r="L29" s="219"/>
      <c r="M29" s="219"/>
      <c r="N29" s="219">
        <f>'2017 оценка потребности'!V29:V41/'2017 оценка потребности'!W29:W41</f>
        <v>107.26903553299492</v>
      </c>
      <c r="O29" s="219">
        <f>'2017 оценка потребности'!X29:X41/'2017 оценка потребности'!Y29:Y41</f>
        <v>117.99593908629443</v>
      </c>
      <c r="P29" s="219">
        <f>'2017 оценка потребности'!X29:X41/'2017 оценка потребности'!Y29:Y41</f>
        <v>117.99593908629443</v>
      </c>
      <c r="Q29" s="219" t="e">
        <f>'2017 оценка потребности'!Y29:Y41/'2017 оценка потребности'!Z29:Z41</f>
        <v>#DIV/0!</v>
      </c>
      <c r="R29" s="98">
        <f>'2017 оценка потребности'!AB29:AB41/'2017 оценка потребности'!AC29:AC41</f>
        <v>117.99593908629443</v>
      </c>
    </row>
    <row r="30" spans="1:18" ht="12.75">
      <c r="A30" s="119"/>
      <c r="B30" s="106"/>
      <c r="C30" s="123"/>
      <c r="D30" s="220"/>
      <c r="E30" s="220"/>
      <c r="F30" s="215"/>
      <c r="G30" s="215"/>
      <c r="H30" s="215"/>
      <c r="I30" s="220"/>
      <c r="J30" s="226"/>
      <c r="K30" s="229"/>
      <c r="L30" s="220"/>
      <c r="M30" s="220"/>
      <c r="N30" s="220"/>
      <c r="O30" s="220"/>
      <c r="P30" s="220"/>
      <c r="Q30" s="220"/>
      <c r="R30" s="215"/>
    </row>
    <row r="31" spans="1:18" ht="12.75">
      <c r="A31" s="119"/>
      <c r="B31" s="106"/>
      <c r="C31" s="123"/>
      <c r="D31" s="220"/>
      <c r="E31" s="220"/>
      <c r="F31" s="215"/>
      <c r="G31" s="215"/>
      <c r="H31" s="215"/>
      <c r="I31" s="220"/>
      <c r="J31" s="226"/>
      <c r="K31" s="229"/>
      <c r="L31" s="220"/>
      <c r="M31" s="220"/>
      <c r="N31" s="220"/>
      <c r="O31" s="220"/>
      <c r="P31" s="220"/>
      <c r="Q31" s="220"/>
      <c r="R31" s="215"/>
    </row>
    <row r="32" spans="1:18" ht="12.75">
      <c r="A32" s="119"/>
      <c r="B32" s="106"/>
      <c r="C32" s="123"/>
      <c r="D32" s="220"/>
      <c r="E32" s="220"/>
      <c r="F32" s="215"/>
      <c r="G32" s="215"/>
      <c r="H32" s="215"/>
      <c r="I32" s="220"/>
      <c r="J32" s="226"/>
      <c r="K32" s="229"/>
      <c r="L32" s="220"/>
      <c r="M32" s="220"/>
      <c r="N32" s="220"/>
      <c r="O32" s="220"/>
      <c r="P32" s="220"/>
      <c r="Q32" s="220"/>
      <c r="R32" s="215"/>
    </row>
    <row r="33" spans="1:18" ht="6" customHeight="1">
      <c r="A33" s="119"/>
      <c r="B33" s="106"/>
      <c r="C33" s="123"/>
      <c r="D33" s="220"/>
      <c r="E33" s="220"/>
      <c r="F33" s="215"/>
      <c r="G33" s="215"/>
      <c r="H33" s="215"/>
      <c r="I33" s="220"/>
      <c r="J33" s="226"/>
      <c r="K33" s="229"/>
      <c r="L33" s="220"/>
      <c r="M33" s="220"/>
      <c r="N33" s="220"/>
      <c r="O33" s="220"/>
      <c r="P33" s="220"/>
      <c r="Q33" s="220"/>
      <c r="R33" s="215"/>
    </row>
    <row r="34" spans="1:18" ht="12.75" customHeight="1" hidden="1">
      <c r="A34" s="119"/>
      <c r="B34" s="106"/>
      <c r="C34" s="123"/>
      <c r="D34" s="220"/>
      <c r="E34" s="220"/>
      <c r="F34" s="215"/>
      <c r="G34" s="215"/>
      <c r="H34" s="215"/>
      <c r="I34" s="220"/>
      <c r="J34" s="226"/>
      <c r="K34" s="229"/>
      <c r="L34" s="220"/>
      <c r="M34" s="220"/>
      <c r="N34" s="220"/>
      <c r="O34" s="220"/>
      <c r="P34" s="220"/>
      <c r="Q34" s="220"/>
      <c r="R34" s="215"/>
    </row>
    <row r="35" spans="1:18" ht="12.75" customHeight="1" hidden="1">
      <c r="A35" s="119"/>
      <c r="B35" s="106"/>
      <c r="C35" s="123"/>
      <c r="D35" s="220"/>
      <c r="E35" s="220"/>
      <c r="F35" s="215"/>
      <c r="G35" s="215"/>
      <c r="H35" s="215"/>
      <c r="I35" s="220"/>
      <c r="J35" s="226"/>
      <c r="K35" s="229"/>
      <c r="L35" s="220"/>
      <c r="M35" s="220"/>
      <c r="N35" s="220"/>
      <c r="O35" s="220"/>
      <c r="P35" s="220"/>
      <c r="Q35" s="220"/>
      <c r="R35" s="215"/>
    </row>
    <row r="36" spans="1:18" ht="12.75" customHeight="1" hidden="1">
      <c r="A36" s="119"/>
      <c r="B36" s="106"/>
      <c r="C36" s="123"/>
      <c r="D36" s="220"/>
      <c r="E36" s="220"/>
      <c r="F36" s="215"/>
      <c r="G36" s="215"/>
      <c r="H36" s="215"/>
      <c r="I36" s="220"/>
      <c r="J36" s="226"/>
      <c r="K36" s="229"/>
      <c r="L36" s="220"/>
      <c r="M36" s="220"/>
      <c r="N36" s="220"/>
      <c r="O36" s="220"/>
      <c r="P36" s="220"/>
      <c r="Q36" s="220"/>
      <c r="R36" s="215"/>
    </row>
    <row r="37" spans="1:18" s="4" customFormat="1" ht="12.75" customHeight="1" hidden="1">
      <c r="A37" s="119"/>
      <c r="B37" s="106"/>
      <c r="C37" s="123"/>
      <c r="D37" s="220"/>
      <c r="E37" s="220"/>
      <c r="F37" s="215"/>
      <c r="G37" s="215"/>
      <c r="H37" s="215"/>
      <c r="I37" s="220"/>
      <c r="J37" s="226"/>
      <c r="K37" s="229"/>
      <c r="L37" s="220"/>
      <c r="M37" s="220"/>
      <c r="N37" s="220"/>
      <c r="O37" s="220"/>
      <c r="P37" s="220"/>
      <c r="Q37" s="220"/>
      <c r="R37" s="215"/>
    </row>
    <row r="38" spans="1:18" ht="12.75" customHeight="1" hidden="1">
      <c r="A38" s="119"/>
      <c r="B38" s="106"/>
      <c r="C38" s="123"/>
      <c r="D38" s="220"/>
      <c r="E38" s="220"/>
      <c r="F38" s="215"/>
      <c r="G38" s="215"/>
      <c r="H38" s="215"/>
      <c r="I38" s="220"/>
      <c r="J38" s="226"/>
      <c r="K38" s="229"/>
      <c r="L38" s="220"/>
      <c r="M38" s="220"/>
      <c r="N38" s="220"/>
      <c r="O38" s="220"/>
      <c r="P38" s="220"/>
      <c r="Q38" s="220"/>
      <c r="R38" s="215"/>
    </row>
    <row r="39" spans="1:18" ht="12.75" customHeight="1" hidden="1">
      <c r="A39" s="119"/>
      <c r="B39" s="106"/>
      <c r="C39" s="123"/>
      <c r="D39" s="220"/>
      <c r="E39" s="220"/>
      <c r="F39" s="215"/>
      <c r="G39" s="215"/>
      <c r="H39" s="215"/>
      <c r="I39" s="220"/>
      <c r="J39" s="226"/>
      <c r="K39" s="229"/>
      <c r="L39" s="220"/>
      <c r="M39" s="220"/>
      <c r="N39" s="220"/>
      <c r="O39" s="220"/>
      <c r="P39" s="220"/>
      <c r="Q39" s="220"/>
      <c r="R39" s="215"/>
    </row>
    <row r="40" spans="1:18" ht="12.75" customHeight="1" hidden="1">
      <c r="A40" s="119"/>
      <c r="B40" s="106"/>
      <c r="C40" s="123"/>
      <c r="D40" s="220"/>
      <c r="E40" s="220"/>
      <c r="F40" s="215"/>
      <c r="G40" s="215"/>
      <c r="H40" s="215"/>
      <c r="I40" s="220"/>
      <c r="J40" s="226"/>
      <c r="K40" s="229"/>
      <c r="L40" s="220"/>
      <c r="M40" s="220"/>
      <c r="N40" s="220"/>
      <c r="O40" s="220"/>
      <c r="P40" s="220"/>
      <c r="Q40" s="220"/>
      <c r="R40" s="215"/>
    </row>
    <row r="41" spans="1:18" ht="24" customHeight="1" hidden="1">
      <c r="A41" s="119"/>
      <c r="B41" s="106"/>
      <c r="C41" s="124"/>
      <c r="D41" s="221"/>
      <c r="E41" s="221"/>
      <c r="F41" s="99"/>
      <c r="G41" s="99"/>
      <c r="H41" s="99"/>
      <c r="I41" s="221"/>
      <c r="J41" s="227"/>
      <c r="K41" s="230"/>
      <c r="L41" s="221"/>
      <c r="M41" s="221"/>
      <c r="N41" s="221"/>
      <c r="O41" s="221"/>
      <c r="P41" s="221"/>
      <c r="Q41" s="221"/>
      <c r="R41" s="99"/>
    </row>
    <row r="42" spans="1:18" ht="15">
      <c r="A42" s="118" t="s">
        <v>33</v>
      </c>
      <c r="B42" s="47" t="s">
        <v>66</v>
      </c>
      <c r="C42" s="104"/>
      <c r="D42" s="219">
        <f>'2017 оценка потребности'!D42:D43/'2017 оценка потребности'!E42:E43</f>
        <v>149.53271028037383</v>
      </c>
      <c r="E42" s="219">
        <f>'2017 оценка потребности'!F42:F43/'2017 оценка потребности'!G42:G43</f>
        <v>112.05701492537312</v>
      </c>
      <c r="F42" s="98">
        <f>'2017 оценка потребности'!H42:H43/'2017 оценка потребности'!I42:I43</f>
        <v>156.28129496402877</v>
      </c>
      <c r="G42" s="98">
        <f>'2017 оценка потребности'!J42:J43/'2017 оценка потребности'!K42:K43</f>
        <v>123.9902985074627</v>
      </c>
      <c r="H42" s="98">
        <f>'2017 оценка потребности'!L42:L43/'2017 оценка потребности'!M42:M43</f>
        <v>148.76923076923077</v>
      </c>
      <c r="I42" s="219">
        <f>'2017 оценка потребности'!N42:N43/'2017 оценка потребности'!O42:O43</f>
        <v>131.3606923076923</v>
      </c>
      <c r="J42" s="225">
        <f>'2017 оценка потребности'!P42:P43/'2017 оценка потребности'!Q42:Q43</f>
        <v>140.14492753623188</v>
      </c>
      <c r="K42" s="228">
        <f>'2017 оценка потребности'!R42:R43/'2017 оценка потребности'!S42:S43</f>
        <v>67.27608695652174</v>
      </c>
      <c r="L42" s="219"/>
      <c r="M42" s="219"/>
      <c r="N42" s="219">
        <f>'2017 оценка потребности'!V42:V43/'2017 оценка потребности'!W42:W43</f>
        <v>139.13669064748203</v>
      </c>
      <c r="O42" s="219">
        <f>'2017 оценка потребности'!X42:X43/'2017 оценка потребности'!Y42:Y43</f>
        <v>153.0503597122302</v>
      </c>
      <c r="P42" s="219"/>
      <c r="Q42" s="219"/>
      <c r="R42" s="231">
        <f>'2017 оценка потребности'!AB42:AB43/'2017 оценка потребности'!AC42:AC43</f>
        <v>153.0503597122302</v>
      </c>
    </row>
    <row r="43" spans="1:18" ht="30.75">
      <c r="A43" s="120"/>
      <c r="B43" s="48" t="s">
        <v>67</v>
      </c>
      <c r="C43" s="123"/>
      <c r="D43" s="220"/>
      <c r="E43" s="220"/>
      <c r="F43" s="99"/>
      <c r="G43" s="99"/>
      <c r="H43" s="99"/>
      <c r="I43" s="220"/>
      <c r="J43" s="226"/>
      <c r="K43" s="229"/>
      <c r="L43" s="220"/>
      <c r="M43" s="220"/>
      <c r="N43" s="220"/>
      <c r="O43" s="220"/>
      <c r="P43" s="220"/>
      <c r="Q43" s="220"/>
      <c r="R43" s="231"/>
    </row>
    <row r="44" spans="1:18" ht="12.75" customHeight="1">
      <c r="A44" s="118" t="s">
        <v>34</v>
      </c>
      <c r="B44" s="110" t="s">
        <v>68</v>
      </c>
      <c r="C44" s="111"/>
      <c r="D44" s="98">
        <f>'2017 оценка потребности'!D44:D48/'2017 оценка потребности'!E44:E48</f>
        <v>22.25</v>
      </c>
      <c r="E44" s="98">
        <f>'2017 оценка потребности'!F44:F48/'2017 оценка потребности'!G44:G48</f>
        <v>22.06</v>
      </c>
      <c r="F44" s="98">
        <f>'2017 оценка потребности'!H44:H48/'2017 оценка потребности'!I44:I48</f>
        <v>69.8125</v>
      </c>
      <c r="G44" s="98">
        <f>'2017 оценка потребности'!J44:J48/'2017 оценка потребности'!K44:K48</f>
        <v>74.46666666666667</v>
      </c>
      <c r="H44" s="98">
        <f>'2017 оценка потребности'!L44:L48/'2017 оценка потребности'!M44:M48</f>
        <v>87.25</v>
      </c>
      <c r="I44" s="98">
        <f>'2017 оценка потребности'!N44:N48/'2017 оценка потребности'!O44:O48</f>
        <v>53.75</v>
      </c>
      <c r="J44" s="216"/>
      <c r="K44" s="222"/>
      <c r="L44" s="98"/>
      <c r="M44" s="98"/>
      <c r="N44" s="98"/>
      <c r="O44" s="98"/>
      <c r="P44" s="98"/>
      <c r="Q44" s="219"/>
      <c r="R44" s="231"/>
    </row>
    <row r="45" spans="1:18" ht="12.75">
      <c r="A45" s="119"/>
      <c r="B45" s="110"/>
      <c r="C45" s="112"/>
      <c r="D45" s="215"/>
      <c r="E45" s="215"/>
      <c r="F45" s="215"/>
      <c r="G45" s="215"/>
      <c r="H45" s="215"/>
      <c r="I45" s="215"/>
      <c r="J45" s="217"/>
      <c r="K45" s="223"/>
      <c r="L45" s="215"/>
      <c r="M45" s="215"/>
      <c r="N45" s="215"/>
      <c r="O45" s="215"/>
      <c r="P45" s="215"/>
      <c r="Q45" s="220"/>
      <c r="R45" s="231"/>
    </row>
    <row r="46" spans="1:18" ht="12.75">
      <c r="A46" s="119"/>
      <c r="B46" s="110"/>
      <c r="C46" s="112"/>
      <c r="D46" s="215"/>
      <c r="E46" s="215"/>
      <c r="F46" s="215"/>
      <c r="G46" s="215"/>
      <c r="H46" s="215"/>
      <c r="I46" s="215"/>
      <c r="J46" s="217"/>
      <c r="K46" s="223"/>
      <c r="L46" s="215"/>
      <c r="M46" s="215"/>
      <c r="N46" s="215"/>
      <c r="O46" s="215"/>
      <c r="P46" s="215"/>
      <c r="Q46" s="220"/>
      <c r="R46" s="231"/>
    </row>
    <row r="47" spans="1:18" ht="12.75">
      <c r="A47" s="119"/>
      <c r="B47" s="110"/>
      <c r="C47" s="112"/>
      <c r="D47" s="215"/>
      <c r="E47" s="215"/>
      <c r="F47" s="215"/>
      <c r="G47" s="215"/>
      <c r="H47" s="215"/>
      <c r="I47" s="215"/>
      <c r="J47" s="217"/>
      <c r="K47" s="223"/>
      <c r="L47" s="215"/>
      <c r="M47" s="215"/>
      <c r="N47" s="215"/>
      <c r="O47" s="215"/>
      <c r="P47" s="215"/>
      <c r="Q47" s="220"/>
      <c r="R47" s="231"/>
    </row>
    <row r="48" spans="1:18" ht="12.75">
      <c r="A48" s="119"/>
      <c r="B48" s="110"/>
      <c r="C48" s="113"/>
      <c r="D48" s="99"/>
      <c r="E48" s="99"/>
      <c r="F48" s="99"/>
      <c r="G48" s="99"/>
      <c r="H48" s="99"/>
      <c r="I48" s="99"/>
      <c r="J48" s="218"/>
      <c r="K48" s="224"/>
      <c r="L48" s="99"/>
      <c r="M48" s="99"/>
      <c r="N48" s="99"/>
      <c r="O48" s="99"/>
      <c r="P48" s="99"/>
      <c r="Q48" s="221"/>
      <c r="R48" s="231"/>
    </row>
    <row r="49" spans="1:18" ht="12.75" customHeight="1">
      <c r="A49" s="121" t="s">
        <v>70</v>
      </c>
      <c r="B49" s="101" t="s">
        <v>69</v>
      </c>
      <c r="C49" s="111"/>
      <c r="D49" s="98">
        <f>'2017 оценка потребности'!D49:D58/'2017 оценка потребности'!E49:E58</f>
        <v>143.88443396226415</v>
      </c>
      <c r="E49" s="98">
        <f>'2017 оценка потребности'!F49:F58/'2017 оценка потребности'!G49:G58</f>
        <v>146.43001686340642</v>
      </c>
      <c r="F49" s="98">
        <f>'2017 оценка потребности'!H49:H58/'2017 оценка потребности'!I49:I58</f>
        <v>215.03616352201257</v>
      </c>
      <c r="G49" s="98">
        <f>'2017 оценка потребности'!J49:J58/'2017 оценка потребности'!K49:K58</f>
        <v>131.42588996763754</v>
      </c>
      <c r="H49" s="98">
        <f>'2017 оценка потребности'!L49:L58/'2017 оценка потребности'!M49:M58</f>
        <v>219.3575042158516</v>
      </c>
      <c r="I49" s="98">
        <f>'2017 оценка потребности'!N49:N58/'2017 оценка потребности'!O49:O58</f>
        <v>145.5556492411467</v>
      </c>
      <c r="J49" s="216"/>
      <c r="K49" s="216"/>
      <c r="L49" s="98"/>
      <c r="M49" s="98"/>
      <c r="N49" s="98"/>
      <c r="O49" s="98"/>
      <c r="P49" s="98"/>
      <c r="Q49" s="219"/>
      <c r="R49" s="231"/>
    </row>
    <row r="50" spans="1:18" ht="12.75" customHeight="1">
      <c r="A50" s="100"/>
      <c r="B50" s="102"/>
      <c r="C50" s="112"/>
      <c r="D50" s="215"/>
      <c r="E50" s="215"/>
      <c r="F50" s="215"/>
      <c r="G50" s="215"/>
      <c r="H50" s="215"/>
      <c r="I50" s="215"/>
      <c r="J50" s="217"/>
      <c r="K50" s="217"/>
      <c r="L50" s="215"/>
      <c r="M50" s="215"/>
      <c r="N50" s="215"/>
      <c r="O50" s="215"/>
      <c r="P50" s="215"/>
      <c r="Q50" s="220"/>
      <c r="R50" s="231"/>
    </row>
    <row r="51" spans="1:18" ht="12.75" customHeight="1">
      <c r="A51" s="100"/>
      <c r="B51" s="102"/>
      <c r="C51" s="112"/>
      <c r="D51" s="215"/>
      <c r="E51" s="215"/>
      <c r="F51" s="215"/>
      <c r="G51" s="215"/>
      <c r="H51" s="215"/>
      <c r="I51" s="215"/>
      <c r="J51" s="217"/>
      <c r="K51" s="217"/>
      <c r="L51" s="215"/>
      <c r="M51" s="215"/>
      <c r="N51" s="215"/>
      <c r="O51" s="215"/>
      <c r="P51" s="215"/>
      <c r="Q51" s="220"/>
      <c r="R51" s="231"/>
    </row>
    <row r="52" spans="1:18" ht="12.75" customHeight="1">
      <c r="A52" s="100"/>
      <c r="B52" s="102"/>
      <c r="C52" s="112"/>
      <c r="D52" s="215"/>
      <c r="E52" s="215"/>
      <c r="F52" s="215"/>
      <c r="G52" s="215"/>
      <c r="H52" s="215"/>
      <c r="I52" s="215"/>
      <c r="J52" s="217"/>
      <c r="K52" s="217"/>
      <c r="L52" s="215"/>
      <c r="M52" s="215"/>
      <c r="N52" s="215"/>
      <c r="O52" s="215"/>
      <c r="P52" s="215"/>
      <c r="Q52" s="220"/>
      <c r="R52" s="231"/>
    </row>
    <row r="53" spans="1:18" ht="12.75" customHeight="1">
      <c r="A53" s="100"/>
      <c r="B53" s="102"/>
      <c r="C53" s="112"/>
      <c r="D53" s="215"/>
      <c r="E53" s="215"/>
      <c r="F53" s="215"/>
      <c r="G53" s="215"/>
      <c r="H53" s="215"/>
      <c r="I53" s="215"/>
      <c r="J53" s="217"/>
      <c r="K53" s="217"/>
      <c r="L53" s="215"/>
      <c r="M53" s="215"/>
      <c r="N53" s="215"/>
      <c r="O53" s="215"/>
      <c r="P53" s="215"/>
      <c r="Q53" s="220"/>
      <c r="R53" s="231"/>
    </row>
    <row r="54" spans="1:18" ht="2.25" customHeight="1">
      <c r="A54" s="100"/>
      <c r="B54" s="102"/>
      <c r="C54" s="112"/>
      <c r="D54" s="215"/>
      <c r="E54" s="215"/>
      <c r="F54" s="215"/>
      <c r="G54" s="215"/>
      <c r="H54" s="215"/>
      <c r="I54" s="215"/>
      <c r="J54" s="217"/>
      <c r="K54" s="217"/>
      <c r="L54" s="215"/>
      <c r="M54" s="215"/>
      <c r="N54" s="215"/>
      <c r="O54" s="215"/>
      <c r="P54" s="215"/>
      <c r="Q54" s="220"/>
      <c r="R54" s="231"/>
    </row>
    <row r="55" spans="1:18" ht="12.75" customHeight="1" hidden="1">
      <c r="A55" s="100"/>
      <c r="B55" s="102"/>
      <c r="C55" s="112"/>
      <c r="D55" s="215"/>
      <c r="E55" s="215"/>
      <c r="F55" s="215"/>
      <c r="G55" s="215"/>
      <c r="H55" s="215"/>
      <c r="I55" s="215"/>
      <c r="J55" s="217"/>
      <c r="K55" s="217"/>
      <c r="L55" s="215"/>
      <c r="M55" s="215"/>
      <c r="N55" s="215"/>
      <c r="O55" s="215"/>
      <c r="P55" s="215"/>
      <c r="Q55" s="220"/>
      <c r="R55" s="231"/>
    </row>
    <row r="56" spans="1:18" ht="12.75" customHeight="1" hidden="1">
      <c r="A56" s="100"/>
      <c r="B56" s="102"/>
      <c r="C56" s="112"/>
      <c r="D56" s="215"/>
      <c r="E56" s="215"/>
      <c r="F56" s="215"/>
      <c r="G56" s="215"/>
      <c r="H56" s="215"/>
      <c r="I56" s="215"/>
      <c r="J56" s="217"/>
      <c r="K56" s="217"/>
      <c r="L56" s="215"/>
      <c r="M56" s="215"/>
      <c r="N56" s="215"/>
      <c r="O56" s="215"/>
      <c r="P56" s="215"/>
      <c r="Q56" s="220"/>
      <c r="R56" s="231"/>
    </row>
    <row r="57" spans="1:18" ht="12.75" customHeight="1" hidden="1">
      <c r="A57" s="100"/>
      <c r="B57" s="102"/>
      <c r="C57" s="112"/>
      <c r="D57" s="215"/>
      <c r="E57" s="215"/>
      <c r="F57" s="215"/>
      <c r="G57" s="215"/>
      <c r="H57" s="215"/>
      <c r="I57" s="215"/>
      <c r="J57" s="217"/>
      <c r="K57" s="217"/>
      <c r="L57" s="215"/>
      <c r="M57" s="215"/>
      <c r="N57" s="215"/>
      <c r="O57" s="215"/>
      <c r="P57" s="215"/>
      <c r="Q57" s="220"/>
      <c r="R57" s="231"/>
    </row>
    <row r="58" spans="1:18" ht="13.5" customHeight="1" hidden="1">
      <c r="A58" s="122"/>
      <c r="B58" s="103"/>
      <c r="C58" s="113"/>
      <c r="D58" s="99"/>
      <c r="E58" s="99"/>
      <c r="F58" s="99"/>
      <c r="G58" s="99"/>
      <c r="H58" s="99"/>
      <c r="I58" s="99"/>
      <c r="J58" s="218"/>
      <c r="K58" s="218"/>
      <c r="L58" s="99"/>
      <c r="M58" s="99"/>
      <c r="N58" s="99"/>
      <c r="O58" s="99"/>
      <c r="P58" s="99"/>
      <c r="Q58" s="221"/>
      <c r="R58" s="231"/>
    </row>
    <row r="59" spans="1:18" ht="93">
      <c r="A59" s="118" t="s">
        <v>73</v>
      </c>
      <c r="B59" s="47" t="s">
        <v>71</v>
      </c>
      <c r="C59" s="111"/>
      <c r="D59" s="98">
        <f>'2017 оценка потребности'!D59:D60/'2017 оценка потребности'!E59:E60</f>
        <v>109.51718494271685</v>
      </c>
      <c r="E59" s="98">
        <f>'2017 оценка потребности'!F59:F60/'2017 оценка потребности'!G59:G60</f>
        <v>91.60697022767076</v>
      </c>
      <c r="F59" s="98">
        <f>'2017 оценка потребности'!H59:H60/'2017 оценка потребности'!I59:I60</f>
        <v>126.08510638297872</v>
      </c>
      <c r="G59" s="98">
        <f>'2017 оценка потребности'!J59:J60/'2017 оценка потребности'!K59:K60</f>
        <v>90.27384615384615</v>
      </c>
      <c r="H59" s="98">
        <f>'2017 оценка потребности'!L59:L60/'2017 оценка потребности'!M59:M60</f>
        <v>128.2685810810811</v>
      </c>
      <c r="I59" s="98">
        <f>'2017 оценка потребности'!N59:N60/'2017 оценка потребности'!O59:O60</f>
        <v>78.69341216216216</v>
      </c>
      <c r="J59" s="216"/>
      <c r="K59" s="216"/>
      <c r="L59" s="98"/>
      <c r="M59" s="98"/>
      <c r="N59" s="98"/>
      <c r="O59" s="98"/>
      <c r="P59" s="98"/>
      <c r="Q59" s="219"/>
      <c r="R59" s="231"/>
    </row>
    <row r="60" spans="1:18" ht="18.75" customHeight="1">
      <c r="A60" s="119"/>
      <c r="B60" s="49" t="s">
        <v>72</v>
      </c>
      <c r="C60" s="113"/>
      <c r="D60" s="99"/>
      <c r="E60" s="99"/>
      <c r="F60" s="99"/>
      <c r="G60" s="99"/>
      <c r="H60" s="99"/>
      <c r="I60" s="99"/>
      <c r="J60" s="218"/>
      <c r="K60" s="218"/>
      <c r="L60" s="99"/>
      <c r="M60" s="99"/>
      <c r="N60" s="99"/>
      <c r="O60" s="99"/>
      <c r="P60" s="99"/>
      <c r="Q60" s="221"/>
      <c r="R60" s="231"/>
    </row>
    <row r="61" spans="1:18" ht="78">
      <c r="A61" s="118" t="s">
        <v>76</v>
      </c>
      <c r="B61" s="47" t="s">
        <v>74</v>
      </c>
      <c r="C61" s="111"/>
      <c r="D61" s="98">
        <f>'2017 оценка потребности'!D61:D62/'2017 оценка потребности'!E61:E62</f>
        <v>83.75384615384615</v>
      </c>
      <c r="E61" s="98">
        <f>'2017 оценка потребности'!F61:F62/'2017 оценка потребности'!G61:G62</f>
        <v>84.62176165803109</v>
      </c>
      <c r="F61" s="98">
        <f>'2017 оценка потребности'!H61:H62/'2017 оценка потребности'!I61:I62</f>
        <v>107.61589743589744</v>
      </c>
      <c r="G61" s="98">
        <f>'2017 оценка потребности'!J61:J62/'2017 оценка потребности'!K61:K62</f>
        <v>91.47953410981697</v>
      </c>
      <c r="H61" s="98">
        <f>'2017 оценка потребности'!L61:L62/'2017 оценка потребности'!M61:M62</f>
        <v>94.55479452054794</v>
      </c>
      <c r="I61" s="98">
        <f>'2017 оценка потребности'!N61:N62/'2017 оценка потребности'!O61:O62</f>
        <v>70.15899543378995</v>
      </c>
      <c r="J61" s="216"/>
      <c r="K61" s="216"/>
      <c r="L61" s="98"/>
      <c r="M61" s="98"/>
      <c r="N61" s="98"/>
      <c r="O61" s="98"/>
      <c r="P61" s="98"/>
      <c r="Q61" s="219"/>
      <c r="R61" s="231"/>
    </row>
    <row r="62" spans="1:18" ht="15">
      <c r="A62" s="119"/>
      <c r="B62" s="49" t="s">
        <v>75</v>
      </c>
      <c r="C62" s="113"/>
      <c r="D62" s="99"/>
      <c r="E62" s="99"/>
      <c r="F62" s="99"/>
      <c r="G62" s="99"/>
      <c r="H62" s="99"/>
      <c r="I62" s="99"/>
      <c r="J62" s="218"/>
      <c r="K62" s="218"/>
      <c r="L62" s="99"/>
      <c r="M62" s="99"/>
      <c r="N62" s="99"/>
      <c r="O62" s="99"/>
      <c r="P62" s="99"/>
      <c r="Q62" s="221"/>
      <c r="R62" s="231"/>
    </row>
    <row r="63" spans="1:18" ht="93">
      <c r="A63" s="118" t="s">
        <v>78</v>
      </c>
      <c r="B63" s="47" t="s">
        <v>71</v>
      </c>
      <c r="C63" s="111"/>
      <c r="D63" s="98">
        <f>'2017 оценка потребности'!D63:D64/'2017 оценка потребности'!E63:E64</f>
        <v>1006.2094736842105</v>
      </c>
      <c r="E63" s="98">
        <f>'2017 оценка потребности'!F63:F64/'2017 оценка потребности'!G63:G64</f>
        <v>120.84375</v>
      </c>
      <c r="F63" s="98">
        <f>'2017 оценка потребности'!H63:H64/'2017 оценка потребности'!I63:I64</f>
        <v>146.43684210526317</v>
      </c>
      <c r="G63" s="98">
        <f>'2017 оценка потребности'!J63:J64/'2017 оценка потребности'!K63:K64</f>
        <v>113.709375</v>
      </c>
      <c r="H63" s="98">
        <f>'2017 оценка потребности'!L63:L64/'2017 оценка потребности'!M63:M64</f>
        <v>183.51857142857142</v>
      </c>
      <c r="I63" s="98">
        <f>'2017 оценка потребности'!N63:N64/'2017 оценка потребности'!O63:O64</f>
        <v>101.22842857142857</v>
      </c>
      <c r="J63" s="216"/>
      <c r="K63" s="216"/>
      <c r="L63" s="98"/>
      <c r="M63" s="98"/>
      <c r="N63" s="98"/>
      <c r="O63" s="98"/>
      <c r="P63" s="98"/>
      <c r="Q63" s="219"/>
      <c r="R63" s="231"/>
    </row>
    <row r="64" spans="1:18" ht="15">
      <c r="A64" s="119"/>
      <c r="B64" s="49" t="s">
        <v>77</v>
      </c>
      <c r="C64" s="113"/>
      <c r="D64" s="99"/>
      <c r="E64" s="99"/>
      <c r="F64" s="99"/>
      <c r="G64" s="99"/>
      <c r="H64" s="99"/>
      <c r="I64" s="99"/>
      <c r="J64" s="218"/>
      <c r="K64" s="218"/>
      <c r="L64" s="99"/>
      <c r="M64" s="99"/>
      <c r="N64" s="99"/>
      <c r="O64" s="99"/>
      <c r="P64" s="99"/>
      <c r="Q64" s="221"/>
      <c r="R64" s="231"/>
    </row>
    <row r="65" spans="1:18" ht="15">
      <c r="A65" s="118" t="s">
        <v>82</v>
      </c>
      <c r="B65" s="47" t="s">
        <v>79</v>
      </c>
      <c r="C65" s="111"/>
      <c r="D65" s="98">
        <f>'2017 оценка потребности'!D65:D67/'2017 оценка потребности'!E65:E67</f>
        <v>130</v>
      </c>
      <c r="E65" s="98">
        <f>'2017 оценка потребности'!F65:F67/'2017 оценка потребности'!G65:G67</f>
        <v>129.875</v>
      </c>
      <c r="F65" s="98">
        <f>'2017 оценка потребности'!H65:H67/'2017 оценка потребности'!I65:I67</f>
        <v>170.865</v>
      </c>
      <c r="G65" s="98">
        <f>'2017 оценка потребности'!J65:J67/'2017 оценка потребности'!K65:K67</f>
        <v>98.82799999999999</v>
      </c>
      <c r="H65" s="98"/>
      <c r="I65" s="98"/>
      <c r="J65" s="216"/>
      <c r="K65" s="216"/>
      <c r="L65" s="98"/>
      <c r="M65" s="98"/>
      <c r="N65" s="98"/>
      <c r="O65" s="98"/>
      <c r="P65" s="98"/>
      <c r="Q65" s="219"/>
      <c r="R65" s="231"/>
    </row>
    <row r="66" spans="1:18" ht="78">
      <c r="A66" s="119"/>
      <c r="B66" s="46" t="s">
        <v>80</v>
      </c>
      <c r="C66" s="112"/>
      <c r="D66" s="215"/>
      <c r="E66" s="215"/>
      <c r="F66" s="215"/>
      <c r="G66" s="215"/>
      <c r="H66" s="215"/>
      <c r="I66" s="215"/>
      <c r="J66" s="217"/>
      <c r="K66" s="217"/>
      <c r="L66" s="215"/>
      <c r="M66" s="215"/>
      <c r="N66" s="215"/>
      <c r="O66" s="215"/>
      <c r="P66" s="215"/>
      <c r="Q66" s="220"/>
      <c r="R66" s="231"/>
    </row>
    <row r="67" spans="1:18" ht="15" customHeight="1" thickBot="1">
      <c r="A67" s="120"/>
      <c r="B67" s="50" t="s">
        <v>81</v>
      </c>
      <c r="C67" s="113"/>
      <c r="D67" s="99"/>
      <c r="E67" s="99"/>
      <c r="F67" s="99"/>
      <c r="G67" s="99"/>
      <c r="H67" s="99"/>
      <c r="I67" s="99"/>
      <c r="J67" s="218"/>
      <c r="K67" s="218"/>
      <c r="L67" s="99"/>
      <c r="M67" s="99"/>
      <c r="N67" s="99"/>
      <c r="O67" s="99"/>
      <c r="P67" s="99"/>
      <c r="Q67" s="221"/>
      <c r="R67" s="231"/>
    </row>
    <row r="68" spans="1:18" ht="12.75" customHeight="1">
      <c r="A68" s="118" t="s">
        <v>84</v>
      </c>
      <c r="B68" s="105" t="s">
        <v>83</v>
      </c>
      <c r="C68" s="111"/>
      <c r="D68" s="98">
        <f>'2017 оценка потребности'!D68:D78/'2017 оценка потребности'!E68:E78</f>
        <v>85.84569230769232</v>
      </c>
      <c r="E68" s="98">
        <f>'2017 оценка потребности'!F68:F78/'2017 оценка потребности'!G68:G78</f>
        <v>114.6067415730337</v>
      </c>
      <c r="F68" s="98">
        <f>'2017 оценка потребности'!H68:H78/'2017 оценка потребности'!I68:I78</f>
        <v>146.72384615384615</v>
      </c>
      <c r="G68" s="98">
        <f>'2017 оценка потребности'!J68:J78/'2017 оценка потребности'!K68:K78</f>
        <v>104.76031746031745</v>
      </c>
      <c r="H68" s="98">
        <f>'2017 оценка потребности'!L68:L78/'2017 оценка потребности'!M68:M78</f>
        <v>147</v>
      </c>
      <c r="I68" s="98">
        <f>'2017 оценка потребности'!N68:N78/'2017 оценка потребности'!O68:O78</f>
        <v>122.64153846153846</v>
      </c>
      <c r="J68" s="216"/>
      <c r="K68" s="216"/>
      <c r="L68" s="98"/>
      <c r="M68" s="98"/>
      <c r="N68" s="98"/>
      <c r="O68" s="98"/>
      <c r="P68" s="98"/>
      <c r="Q68" s="219"/>
      <c r="R68" s="231"/>
    </row>
    <row r="69" spans="1:18" ht="12.75">
      <c r="A69" s="119"/>
      <c r="B69" s="106"/>
      <c r="C69" s="112"/>
      <c r="D69" s="215"/>
      <c r="E69" s="215"/>
      <c r="F69" s="215"/>
      <c r="G69" s="215"/>
      <c r="H69" s="215"/>
      <c r="I69" s="215"/>
      <c r="J69" s="217"/>
      <c r="K69" s="217"/>
      <c r="L69" s="215"/>
      <c r="M69" s="215"/>
      <c r="N69" s="215"/>
      <c r="O69" s="215"/>
      <c r="P69" s="215"/>
      <c r="Q69" s="220"/>
      <c r="R69" s="231"/>
    </row>
    <row r="70" spans="1:18" ht="12.75">
      <c r="A70" s="119"/>
      <c r="B70" s="106"/>
      <c r="C70" s="112"/>
      <c r="D70" s="215"/>
      <c r="E70" s="215"/>
      <c r="F70" s="215"/>
      <c r="G70" s="215"/>
      <c r="H70" s="215"/>
      <c r="I70" s="215"/>
      <c r="J70" s="217"/>
      <c r="K70" s="217"/>
      <c r="L70" s="215"/>
      <c r="M70" s="215"/>
      <c r="N70" s="215"/>
      <c r="O70" s="215"/>
      <c r="P70" s="215"/>
      <c r="Q70" s="220"/>
      <c r="R70" s="231"/>
    </row>
    <row r="71" spans="1:18" ht="12.75">
      <c r="A71" s="119"/>
      <c r="B71" s="106"/>
      <c r="C71" s="112"/>
      <c r="D71" s="215"/>
      <c r="E71" s="215"/>
      <c r="F71" s="215"/>
      <c r="G71" s="215"/>
      <c r="H71" s="215"/>
      <c r="I71" s="215"/>
      <c r="J71" s="217"/>
      <c r="K71" s="217"/>
      <c r="L71" s="215"/>
      <c r="M71" s="215"/>
      <c r="N71" s="215"/>
      <c r="O71" s="215"/>
      <c r="P71" s="215"/>
      <c r="Q71" s="220"/>
      <c r="R71" s="231"/>
    </row>
    <row r="72" spans="1:18" ht="12.75">
      <c r="A72" s="119"/>
      <c r="B72" s="106"/>
      <c r="C72" s="112"/>
      <c r="D72" s="215"/>
      <c r="E72" s="215"/>
      <c r="F72" s="215"/>
      <c r="G72" s="215"/>
      <c r="H72" s="215"/>
      <c r="I72" s="215"/>
      <c r="J72" s="217"/>
      <c r="K72" s="217"/>
      <c r="L72" s="215"/>
      <c r="M72" s="215"/>
      <c r="N72" s="215"/>
      <c r="O72" s="215"/>
      <c r="P72" s="215"/>
      <c r="Q72" s="220"/>
      <c r="R72" s="231"/>
    </row>
    <row r="73" spans="1:18" ht="12.75">
      <c r="A73" s="119"/>
      <c r="B73" s="106"/>
      <c r="C73" s="112"/>
      <c r="D73" s="215"/>
      <c r="E73" s="215"/>
      <c r="F73" s="215"/>
      <c r="G73" s="215"/>
      <c r="H73" s="215"/>
      <c r="I73" s="215"/>
      <c r="J73" s="217"/>
      <c r="K73" s="217"/>
      <c r="L73" s="215"/>
      <c r="M73" s="215"/>
      <c r="N73" s="215"/>
      <c r="O73" s="215"/>
      <c r="P73" s="215"/>
      <c r="Q73" s="220"/>
      <c r="R73" s="231"/>
    </row>
    <row r="74" spans="1:18" ht="12.75">
      <c r="A74" s="119"/>
      <c r="B74" s="106"/>
      <c r="C74" s="112"/>
      <c r="D74" s="215"/>
      <c r="E74" s="215"/>
      <c r="F74" s="215"/>
      <c r="G74" s="215"/>
      <c r="H74" s="215"/>
      <c r="I74" s="215"/>
      <c r="J74" s="217"/>
      <c r="K74" s="217"/>
      <c r="L74" s="215"/>
      <c r="M74" s="215"/>
      <c r="N74" s="215"/>
      <c r="O74" s="215"/>
      <c r="P74" s="215"/>
      <c r="Q74" s="220"/>
      <c r="R74" s="231"/>
    </row>
    <row r="75" spans="1:18" ht="12.75">
      <c r="A75" s="119"/>
      <c r="B75" s="106"/>
      <c r="C75" s="112"/>
      <c r="D75" s="215"/>
      <c r="E75" s="215"/>
      <c r="F75" s="215"/>
      <c r="G75" s="215"/>
      <c r="H75" s="215"/>
      <c r="I75" s="215"/>
      <c r="J75" s="217"/>
      <c r="K75" s="217"/>
      <c r="L75" s="215"/>
      <c r="M75" s="215"/>
      <c r="N75" s="215"/>
      <c r="O75" s="215"/>
      <c r="P75" s="215"/>
      <c r="Q75" s="220"/>
      <c r="R75" s="231"/>
    </row>
    <row r="76" spans="1:18" ht="9.75" customHeight="1">
      <c r="A76" s="119"/>
      <c r="B76" s="106"/>
      <c r="C76" s="112"/>
      <c r="D76" s="215"/>
      <c r="E76" s="215"/>
      <c r="F76" s="215"/>
      <c r="G76" s="215"/>
      <c r="H76" s="215"/>
      <c r="I76" s="215"/>
      <c r="J76" s="217"/>
      <c r="K76" s="217"/>
      <c r="L76" s="215"/>
      <c r="M76" s="215"/>
      <c r="N76" s="215"/>
      <c r="O76" s="215"/>
      <c r="P76" s="215"/>
      <c r="Q76" s="220"/>
      <c r="R76" s="231"/>
    </row>
    <row r="77" spans="1:18" ht="6" customHeight="1" hidden="1">
      <c r="A77" s="119"/>
      <c r="B77" s="106"/>
      <c r="C77" s="112"/>
      <c r="D77" s="215"/>
      <c r="E77" s="215"/>
      <c r="F77" s="215"/>
      <c r="G77" s="215"/>
      <c r="H77" s="215"/>
      <c r="I77" s="215"/>
      <c r="J77" s="217"/>
      <c r="K77" s="217"/>
      <c r="L77" s="215"/>
      <c r="M77" s="215"/>
      <c r="N77" s="215"/>
      <c r="O77" s="215"/>
      <c r="P77" s="215"/>
      <c r="Q77" s="220"/>
      <c r="R77" s="231"/>
    </row>
    <row r="78" spans="1:18" ht="12.75" customHeight="1" hidden="1">
      <c r="A78" s="119"/>
      <c r="B78" s="106"/>
      <c r="C78" s="113"/>
      <c r="D78" s="99"/>
      <c r="E78" s="99"/>
      <c r="F78" s="99"/>
      <c r="G78" s="99"/>
      <c r="H78" s="99"/>
      <c r="I78" s="99"/>
      <c r="J78" s="218"/>
      <c r="K78" s="218"/>
      <c r="L78" s="99"/>
      <c r="M78" s="99"/>
      <c r="N78" s="99"/>
      <c r="O78" s="99"/>
      <c r="P78" s="99"/>
      <c r="Q78" s="221"/>
      <c r="R78" s="231"/>
    </row>
    <row r="79" spans="1:18" ht="30.75">
      <c r="A79" s="118" t="s">
        <v>87</v>
      </c>
      <c r="B79" s="47" t="s">
        <v>85</v>
      </c>
      <c r="C79" s="111"/>
      <c r="D79" s="98">
        <f>'2017 оценка потребности'!D79:D81/'2017 оценка потребности'!E79:E81</f>
        <v>174.92</v>
      </c>
      <c r="E79" s="98">
        <f>'2017 оценка потребности'!F79:F81/'2017 оценка потребности'!G79:G81</f>
        <v>132.26520000000002</v>
      </c>
      <c r="F79" s="98">
        <f>'2017 оценка потребности'!H79:H81/'2017 оценка потребности'!I79:I81</f>
        <v>174.9661739130435</v>
      </c>
      <c r="G79" s="98">
        <f>'2017 оценка потребности'!J79:J81/'2017 оценка потребности'!K79:K81</f>
        <v>108.99111111111111</v>
      </c>
      <c r="H79" s="98">
        <f>'2017 оценка потребности'!L79:L81/'2017 оценка потребности'!M79:M81</f>
        <v>130.43537414965985</v>
      </c>
      <c r="I79" s="98">
        <f>'2017 оценка потребности'!N79:N81/'2017 оценка потребности'!O79:O81</f>
        <v>95.6512925170068</v>
      </c>
      <c r="J79" s="216"/>
      <c r="K79" s="216"/>
      <c r="L79" s="98"/>
      <c r="M79" s="98"/>
      <c r="N79" s="98"/>
      <c r="O79" s="98"/>
      <c r="P79" s="98"/>
      <c r="Q79" s="219"/>
      <c r="R79" s="231"/>
    </row>
    <row r="80" spans="1:18" ht="46.5">
      <c r="A80" s="119"/>
      <c r="B80" s="46" t="s">
        <v>86</v>
      </c>
      <c r="C80" s="112"/>
      <c r="D80" s="215"/>
      <c r="E80" s="215"/>
      <c r="F80" s="215"/>
      <c r="G80" s="215"/>
      <c r="H80" s="215"/>
      <c r="I80" s="215"/>
      <c r="J80" s="217"/>
      <c r="K80" s="217"/>
      <c r="L80" s="215"/>
      <c r="M80" s="215"/>
      <c r="N80" s="215"/>
      <c r="O80" s="215"/>
      <c r="P80" s="215"/>
      <c r="Q80" s="220"/>
      <c r="R80" s="231"/>
    </row>
    <row r="81" spans="1:18" ht="12.75" customHeight="1">
      <c r="A81" s="120"/>
      <c r="B81" s="50" t="s">
        <v>75</v>
      </c>
      <c r="C81" s="113"/>
      <c r="D81" s="99"/>
      <c r="E81" s="99"/>
      <c r="F81" s="99"/>
      <c r="G81" s="99"/>
      <c r="H81" s="99"/>
      <c r="I81" s="99"/>
      <c r="J81" s="218"/>
      <c r="K81" s="218"/>
      <c r="L81" s="99"/>
      <c r="M81" s="99"/>
      <c r="N81" s="99"/>
      <c r="O81" s="99"/>
      <c r="P81" s="99"/>
      <c r="Q81" s="221"/>
      <c r="R81" s="231"/>
    </row>
    <row r="82" spans="1:18" ht="12.75" customHeight="1" hidden="1">
      <c r="A82" s="118" t="s">
        <v>89</v>
      </c>
      <c r="B82" s="109" t="s">
        <v>88</v>
      </c>
      <c r="D82" s="93"/>
      <c r="E82" s="93"/>
      <c r="F82" s="93"/>
      <c r="G82" s="93"/>
      <c r="H82" s="90"/>
      <c r="I82" s="90"/>
      <c r="J82" s="87"/>
      <c r="K82" s="87"/>
      <c r="L82" s="90"/>
      <c r="M82" s="90"/>
      <c r="N82" s="90"/>
      <c r="O82" s="93"/>
      <c r="P82" s="93"/>
      <c r="Q82" s="93"/>
      <c r="R82" s="91"/>
    </row>
    <row r="83" spans="1:18" ht="12.75" customHeight="1" hidden="1">
      <c r="A83" s="119"/>
      <c r="B83" s="110"/>
      <c r="D83" s="93"/>
      <c r="E83" s="93"/>
      <c r="F83" s="93"/>
      <c r="G83" s="93"/>
      <c r="H83" s="90"/>
      <c r="I83" s="90"/>
      <c r="J83" s="87"/>
      <c r="K83" s="87"/>
      <c r="L83" s="90"/>
      <c r="M83" s="90"/>
      <c r="N83" s="90"/>
      <c r="O83" s="93"/>
      <c r="P83" s="93"/>
      <c r="Q83" s="93"/>
      <c r="R83" s="91"/>
    </row>
    <row r="84" spans="1:18" ht="12.75" customHeight="1" hidden="1">
      <c r="A84" s="119"/>
      <c r="B84" s="110"/>
      <c r="D84" s="93"/>
      <c r="E84" s="93"/>
      <c r="F84" s="93"/>
      <c r="G84" s="93"/>
      <c r="H84" s="90"/>
      <c r="I84" s="90"/>
      <c r="J84" s="87"/>
      <c r="K84" s="87"/>
      <c r="L84" s="90"/>
      <c r="M84" s="90"/>
      <c r="N84" s="90"/>
      <c r="O84" s="93"/>
      <c r="P84" s="93"/>
      <c r="Q84" s="93"/>
      <c r="R84" s="91"/>
    </row>
    <row r="85" spans="1:18" ht="12.75" customHeight="1" hidden="1">
      <c r="A85" s="119"/>
      <c r="B85" s="110"/>
      <c r="D85" s="93"/>
      <c r="E85" s="93"/>
      <c r="F85" s="93"/>
      <c r="G85" s="93"/>
      <c r="H85" s="90"/>
      <c r="I85" s="90"/>
      <c r="J85" s="87"/>
      <c r="K85" s="87"/>
      <c r="L85" s="90"/>
      <c r="M85" s="90"/>
      <c r="N85" s="90"/>
      <c r="O85" s="93"/>
      <c r="P85" s="93"/>
      <c r="Q85" s="93"/>
      <c r="R85" s="91"/>
    </row>
    <row r="86" spans="1:18" ht="20.25" customHeight="1" hidden="1">
      <c r="A86" s="119"/>
      <c r="B86" s="110"/>
      <c r="D86" s="93"/>
      <c r="E86" s="93"/>
      <c r="F86" s="93"/>
      <c r="G86" s="93"/>
      <c r="H86" s="90"/>
      <c r="I86" s="90"/>
      <c r="J86" s="87"/>
      <c r="K86" s="87"/>
      <c r="L86" s="90"/>
      <c r="M86" s="90"/>
      <c r="N86" s="90"/>
      <c r="O86" s="93"/>
      <c r="P86" s="93"/>
      <c r="Q86" s="93"/>
      <c r="R86" s="91"/>
    </row>
    <row r="87" spans="1:18" ht="30.75" customHeight="1" hidden="1">
      <c r="A87" s="119"/>
      <c r="B87" s="110"/>
      <c r="D87" s="93"/>
      <c r="E87" s="93"/>
      <c r="F87" s="93"/>
      <c r="G87" s="93"/>
      <c r="H87" s="90"/>
      <c r="I87" s="90"/>
      <c r="J87" s="87"/>
      <c r="K87" s="87"/>
      <c r="L87" s="90"/>
      <c r="M87" s="90"/>
      <c r="N87" s="90"/>
      <c r="O87" s="93"/>
      <c r="P87" s="93"/>
      <c r="Q87" s="93"/>
      <c r="R87" s="91"/>
    </row>
    <row r="88" spans="1:18" ht="12" customHeight="1">
      <c r="A88" s="119"/>
      <c r="B88" s="110"/>
      <c r="C88" s="111"/>
      <c r="D88" s="98"/>
      <c r="E88" s="98"/>
      <c r="F88" s="98"/>
      <c r="G88" s="98"/>
      <c r="H88" s="98">
        <f>'2017 оценка потребности'!L88:L92/'2017 оценка потребности'!M88:M92</f>
        <v>11.492753623188406</v>
      </c>
      <c r="I88" s="98">
        <f>'2017 оценка потребности'!N88:N92/'2017 оценка потребности'!O88:O92</f>
        <v>11.492753623188406</v>
      </c>
      <c r="J88" s="216"/>
      <c r="K88" s="216"/>
      <c r="L88" s="98"/>
      <c r="M88" s="98"/>
      <c r="N88" s="98"/>
      <c r="O88" s="98"/>
      <c r="P88" s="98"/>
      <c r="Q88" s="219"/>
      <c r="R88" s="231"/>
    </row>
    <row r="89" spans="1:18" ht="11.25" customHeight="1">
      <c r="A89" s="119"/>
      <c r="B89" s="110"/>
      <c r="C89" s="112"/>
      <c r="D89" s="215"/>
      <c r="E89" s="215"/>
      <c r="F89" s="215"/>
      <c r="G89" s="215"/>
      <c r="H89" s="215"/>
      <c r="I89" s="215"/>
      <c r="J89" s="217"/>
      <c r="K89" s="217"/>
      <c r="L89" s="215"/>
      <c r="M89" s="215"/>
      <c r="N89" s="215"/>
      <c r="O89" s="215"/>
      <c r="P89" s="215"/>
      <c r="Q89" s="220"/>
      <c r="R89" s="231"/>
    </row>
    <row r="90" spans="1:18" ht="12" customHeight="1">
      <c r="A90" s="119"/>
      <c r="B90" s="110"/>
      <c r="C90" s="112"/>
      <c r="D90" s="215"/>
      <c r="E90" s="215"/>
      <c r="F90" s="215"/>
      <c r="G90" s="215"/>
      <c r="H90" s="215"/>
      <c r="I90" s="215"/>
      <c r="J90" s="217"/>
      <c r="K90" s="217"/>
      <c r="L90" s="215"/>
      <c r="M90" s="215"/>
      <c r="N90" s="215"/>
      <c r="O90" s="215"/>
      <c r="P90" s="215"/>
      <c r="Q90" s="220"/>
      <c r="R90" s="231"/>
    </row>
    <row r="91" spans="1:18" ht="11.25" customHeight="1">
      <c r="A91" s="119"/>
      <c r="B91" s="110"/>
      <c r="C91" s="112"/>
      <c r="D91" s="215"/>
      <c r="E91" s="215"/>
      <c r="F91" s="215"/>
      <c r="G91" s="215"/>
      <c r="H91" s="215"/>
      <c r="I91" s="215"/>
      <c r="J91" s="217"/>
      <c r="K91" s="217"/>
      <c r="L91" s="215"/>
      <c r="M91" s="215"/>
      <c r="N91" s="215"/>
      <c r="O91" s="215"/>
      <c r="P91" s="215"/>
      <c r="Q91" s="220"/>
      <c r="R91" s="231"/>
    </row>
    <row r="92" spans="1:18" ht="15" customHeight="1">
      <c r="A92" s="119"/>
      <c r="B92" s="110"/>
      <c r="C92" s="113"/>
      <c r="D92" s="99"/>
      <c r="E92" s="99"/>
      <c r="F92" s="99"/>
      <c r="G92" s="99"/>
      <c r="H92" s="99"/>
      <c r="I92" s="99"/>
      <c r="J92" s="218"/>
      <c r="K92" s="218"/>
      <c r="L92" s="99"/>
      <c r="M92" s="99"/>
      <c r="N92" s="99"/>
      <c r="O92" s="99"/>
      <c r="P92" s="99"/>
      <c r="Q92" s="221"/>
      <c r="R92" s="231"/>
    </row>
    <row r="93" spans="1:18" ht="7.5" customHeight="1">
      <c r="A93" s="107" t="s">
        <v>91</v>
      </c>
      <c r="B93" s="109" t="s">
        <v>90</v>
      </c>
      <c r="C93" s="111"/>
      <c r="D93" s="98"/>
      <c r="E93" s="98"/>
      <c r="F93" s="98"/>
      <c r="G93" s="98"/>
      <c r="H93" s="98">
        <f>'2017 оценка потребности'!L93:L97/'2017 оценка потребности'!M93:M97</f>
        <v>6.017094017094017</v>
      </c>
      <c r="I93" s="98">
        <f>'2017 оценка потребности'!N93:N97/'2017 оценка потребности'!O93:O97</f>
        <v>5.161709401709401</v>
      </c>
      <c r="J93" s="216"/>
      <c r="K93" s="222"/>
      <c r="L93" s="98"/>
      <c r="M93" s="98"/>
      <c r="N93" s="98"/>
      <c r="O93" s="98"/>
      <c r="P93" s="98"/>
      <c r="Q93" s="219"/>
      <c r="R93" s="231"/>
    </row>
    <row r="94" spans="1:18" ht="12.75">
      <c r="A94" s="108"/>
      <c r="B94" s="110"/>
      <c r="C94" s="112"/>
      <c r="D94" s="215"/>
      <c r="E94" s="215"/>
      <c r="F94" s="215"/>
      <c r="G94" s="215"/>
      <c r="H94" s="215"/>
      <c r="I94" s="215"/>
      <c r="J94" s="217"/>
      <c r="K94" s="223"/>
      <c r="L94" s="215"/>
      <c r="M94" s="215"/>
      <c r="N94" s="215"/>
      <c r="O94" s="215"/>
      <c r="P94" s="215"/>
      <c r="Q94" s="220"/>
      <c r="R94" s="231"/>
    </row>
    <row r="95" spans="1:18" ht="12.75">
      <c r="A95" s="108"/>
      <c r="B95" s="110"/>
      <c r="C95" s="112"/>
      <c r="D95" s="215"/>
      <c r="E95" s="215"/>
      <c r="F95" s="215"/>
      <c r="G95" s="215"/>
      <c r="H95" s="215"/>
      <c r="I95" s="215"/>
      <c r="J95" s="217"/>
      <c r="K95" s="223"/>
      <c r="L95" s="215"/>
      <c r="M95" s="215"/>
      <c r="N95" s="215"/>
      <c r="O95" s="215"/>
      <c r="P95" s="215"/>
      <c r="Q95" s="220"/>
      <c r="R95" s="231"/>
    </row>
    <row r="96" spans="1:18" ht="3" customHeight="1" hidden="1">
      <c r="A96" s="108"/>
      <c r="B96" s="110"/>
      <c r="C96" s="112"/>
      <c r="D96" s="215"/>
      <c r="E96" s="215"/>
      <c r="F96" s="215"/>
      <c r="G96" s="215"/>
      <c r="H96" s="215"/>
      <c r="I96" s="215"/>
      <c r="J96" s="217"/>
      <c r="K96" s="223"/>
      <c r="L96" s="215"/>
      <c r="M96" s="215"/>
      <c r="N96" s="215"/>
      <c r="O96" s="215"/>
      <c r="P96" s="215"/>
      <c r="Q96" s="220"/>
      <c r="R96" s="231"/>
    </row>
    <row r="97" spans="1:18" ht="33" customHeight="1">
      <c r="A97" s="108"/>
      <c r="B97" s="110"/>
      <c r="C97" s="113"/>
      <c r="D97" s="99"/>
      <c r="E97" s="99"/>
      <c r="F97" s="99"/>
      <c r="G97" s="99"/>
      <c r="H97" s="99"/>
      <c r="I97" s="99"/>
      <c r="J97" s="218"/>
      <c r="K97" s="224"/>
      <c r="L97" s="99"/>
      <c r="M97" s="99"/>
      <c r="N97" s="99"/>
      <c r="O97" s="99"/>
      <c r="P97" s="99"/>
      <c r="Q97" s="221"/>
      <c r="R97" s="231"/>
    </row>
    <row r="98" spans="1:18" ht="12.75" customHeight="1" hidden="1">
      <c r="A98" s="108"/>
      <c r="B98" s="110"/>
      <c r="D98" s="93"/>
      <c r="E98" s="93"/>
      <c r="F98" s="93"/>
      <c r="G98" s="93"/>
      <c r="H98" s="90"/>
      <c r="I98" s="90"/>
      <c r="J98" s="87"/>
      <c r="K98" s="87"/>
      <c r="L98" s="90"/>
      <c r="M98" s="90"/>
      <c r="N98" s="90"/>
      <c r="O98" s="93"/>
      <c r="P98" s="93"/>
      <c r="Q98" s="93"/>
      <c r="R98" s="91"/>
    </row>
    <row r="99" spans="1:18" ht="12.75" customHeight="1" hidden="1">
      <c r="A99" s="108"/>
      <c r="B99" s="110"/>
      <c r="D99" s="93"/>
      <c r="E99" s="93"/>
      <c r="F99" s="93"/>
      <c r="G99" s="93"/>
      <c r="H99" s="90"/>
      <c r="I99" s="90"/>
      <c r="J99" s="87"/>
      <c r="K99" s="87"/>
      <c r="L99" s="90"/>
      <c r="M99" s="90"/>
      <c r="N99" s="90"/>
      <c r="O99" s="93"/>
      <c r="P99" s="93"/>
      <c r="Q99" s="93"/>
      <c r="R99" s="91"/>
    </row>
    <row r="100" spans="1:18" ht="12.75" customHeight="1" hidden="1">
      <c r="A100" s="108"/>
      <c r="B100" s="110"/>
      <c r="D100" s="93"/>
      <c r="E100" s="93"/>
      <c r="F100" s="93"/>
      <c r="G100" s="93"/>
      <c r="H100" s="90"/>
      <c r="I100" s="90"/>
      <c r="J100" s="87"/>
      <c r="K100" s="87"/>
      <c r="L100" s="90"/>
      <c r="M100" s="90"/>
      <c r="N100" s="90"/>
      <c r="O100" s="93"/>
      <c r="P100" s="93"/>
      <c r="Q100" s="93"/>
      <c r="R100" s="91"/>
    </row>
    <row r="101" spans="1:18" ht="12.75" customHeight="1" hidden="1">
      <c r="A101" s="108"/>
      <c r="B101" s="110"/>
      <c r="D101" s="93"/>
      <c r="E101" s="93"/>
      <c r="F101" s="93"/>
      <c r="G101" s="93"/>
      <c r="H101" s="90"/>
      <c r="I101" s="90"/>
      <c r="J101" s="87"/>
      <c r="K101" s="87"/>
      <c r="L101" s="90"/>
      <c r="M101" s="90"/>
      <c r="N101" s="90"/>
      <c r="O101" s="93"/>
      <c r="P101" s="93"/>
      <c r="Q101" s="93"/>
      <c r="R101" s="91"/>
    </row>
    <row r="102" spans="1:18" ht="12.75" customHeight="1" hidden="1">
      <c r="A102" s="108"/>
      <c r="B102" s="110"/>
      <c r="D102" s="93"/>
      <c r="E102" s="93"/>
      <c r="F102" s="93"/>
      <c r="G102" s="93"/>
      <c r="H102" s="90"/>
      <c r="I102" s="90"/>
      <c r="J102" s="87"/>
      <c r="K102" s="87"/>
      <c r="L102" s="90"/>
      <c r="M102" s="90"/>
      <c r="N102" s="90"/>
      <c r="O102" s="93"/>
      <c r="P102" s="93"/>
      <c r="Q102" s="93"/>
      <c r="R102" s="91"/>
    </row>
    <row r="103" spans="1:18" ht="3" customHeight="1" hidden="1">
      <c r="A103" s="108"/>
      <c r="B103" s="110"/>
      <c r="D103" s="93"/>
      <c r="E103" s="93"/>
      <c r="F103" s="93"/>
      <c r="G103" s="93"/>
      <c r="H103" s="90"/>
      <c r="I103" s="90"/>
      <c r="J103" s="87"/>
      <c r="K103" s="87"/>
      <c r="L103" s="90"/>
      <c r="M103" s="90"/>
      <c r="N103" s="90"/>
      <c r="O103" s="93"/>
      <c r="P103" s="93"/>
      <c r="Q103" s="93"/>
      <c r="R103" s="91"/>
    </row>
    <row r="104" spans="1:18" ht="15">
      <c r="A104" s="121" t="s">
        <v>94</v>
      </c>
      <c r="B104" s="51" t="s">
        <v>92</v>
      </c>
      <c r="C104" s="111"/>
      <c r="D104" s="98"/>
      <c r="E104" s="98"/>
      <c r="F104" s="98"/>
      <c r="G104" s="98"/>
      <c r="H104" s="98">
        <f>'2017 оценка потребности'!L104:L105/'2017 оценка потребности'!M104:M105</f>
        <v>1.0314285714285714</v>
      </c>
      <c r="I104" s="98">
        <f>'2017 оценка потребности'!N104:N105/'2017 оценка потребности'!O104:O105</f>
        <v>0.8847619047619049</v>
      </c>
      <c r="J104" s="216"/>
      <c r="K104" s="222"/>
      <c r="L104" s="98"/>
      <c r="M104" s="98"/>
      <c r="N104" s="98"/>
      <c r="O104" s="98"/>
      <c r="P104" s="98"/>
      <c r="Q104" s="219"/>
      <c r="R104" s="231"/>
    </row>
    <row r="105" spans="1:18" ht="62.25">
      <c r="A105" s="122"/>
      <c r="B105" s="52" t="s">
        <v>93</v>
      </c>
      <c r="C105" s="113"/>
      <c r="D105" s="99"/>
      <c r="E105" s="99"/>
      <c r="F105" s="99"/>
      <c r="G105" s="99"/>
      <c r="H105" s="99"/>
      <c r="I105" s="99"/>
      <c r="J105" s="218"/>
      <c r="K105" s="224"/>
      <c r="L105" s="99"/>
      <c r="M105" s="99"/>
      <c r="N105" s="99"/>
      <c r="O105" s="99"/>
      <c r="P105" s="99"/>
      <c r="Q105" s="221"/>
      <c r="R105" s="231"/>
    </row>
    <row r="106" spans="1:18" ht="74.25" customHeight="1">
      <c r="A106" s="118" t="s">
        <v>98</v>
      </c>
      <c r="B106" s="47" t="s">
        <v>95</v>
      </c>
      <c r="C106" s="111"/>
      <c r="D106" s="98"/>
      <c r="E106" s="98"/>
      <c r="F106" s="98"/>
      <c r="G106" s="98"/>
      <c r="H106" s="98">
        <f>'2017 оценка потребности'!L106:L108/'2017 оценка потребности'!M106:M108</f>
        <v>18.952910398953563</v>
      </c>
      <c r="I106" s="98">
        <f>'2017 оценка потребности'!N106:N108/'2017 оценка потребности'!O106:O108</f>
        <v>14.317809025506868</v>
      </c>
      <c r="J106" s="216"/>
      <c r="K106" s="222"/>
      <c r="L106" s="98"/>
      <c r="M106" s="98"/>
      <c r="N106" s="98"/>
      <c r="O106" s="98"/>
      <c r="P106" s="98"/>
      <c r="Q106" s="219"/>
      <c r="R106" s="231"/>
    </row>
    <row r="107" spans="1:18" ht="15">
      <c r="A107" s="119"/>
      <c r="B107" s="49" t="s">
        <v>96</v>
      </c>
      <c r="C107" s="112"/>
      <c r="D107" s="215"/>
      <c r="E107" s="215"/>
      <c r="F107" s="215"/>
      <c r="G107" s="215"/>
      <c r="H107" s="215"/>
      <c r="I107" s="215"/>
      <c r="J107" s="217"/>
      <c r="K107" s="223"/>
      <c r="L107" s="215"/>
      <c r="M107" s="215"/>
      <c r="N107" s="215"/>
      <c r="O107" s="215"/>
      <c r="P107" s="215"/>
      <c r="Q107" s="220"/>
      <c r="R107" s="231"/>
    </row>
    <row r="108" spans="1:18" ht="46.5">
      <c r="A108" s="120"/>
      <c r="B108" s="50" t="s">
        <v>97</v>
      </c>
      <c r="C108" s="113"/>
      <c r="D108" s="99"/>
      <c r="E108" s="99"/>
      <c r="F108" s="99"/>
      <c r="G108" s="99"/>
      <c r="H108" s="99"/>
      <c r="I108" s="99"/>
      <c r="J108" s="218"/>
      <c r="K108" s="224"/>
      <c r="L108" s="99"/>
      <c r="M108" s="99"/>
      <c r="N108" s="99"/>
      <c r="O108" s="99"/>
      <c r="P108" s="99"/>
      <c r="Q108" s="221"/>
      <c r="R108" s="231"/>
    </row>
    <row r="109" spans="1:18" ht="30.75">
      <c r="A109" s="118" t="s">
        <v>101</v>
      </c>
      <c r="B109" s="47" t="s">
        <v>99</v>
      </c>
      <c r="C109" s="111"/>
      <c r="D109" s="98"/>
      <c r="E109" s="98"/>
      <c r="F109" s="98"/>
      <c r="G109" s="98"/>
      <c r="H109" s="98">
        <f>'2017 оценка потребности'!L109:L110/'2017 оценка потребности'!M109:M110</f>
        <v>14.780075187969924</v>
      </c>
      <c r="I109" s="98">
        <f>'2017 оценка потребности'!N109:N110/'2017 оценка потребности'!O109:O110</f>
        <v>12.67906015037594</v>
      </c>
      <c r="J109" s="216"/>
      <c r="K109" s="222"/>
      <c r="L109" s="98"/>
      <c r="M109" s="98"/>
      <c r="N109" s="98"/>
      <c r="O109" s="98"/>
      <c r="P109" s="98"/>
      <c r="Q109" s="219"/>
      <c r="R109" s="231"/>
    </row>
    <row r="110" spans="1:18" ht="78">
      <c r="A110" s="119"/>
      <c r="B110" s="49" t="s">
        <v>100</v>
      </c>
      <c r="C110" s="113"/>
      <c r="D110" s="99"/>
      <c r="E110" s="99"/>
      <c r="F110" s="99"/>
      <c r="G110" s="99"/>
      <c r="H110" s="99"/>
      <c r="I110" s="99"/>
      <c r="J110" s="218"/>
      <c r="K110" s="224"/>
      <c r="L110" s="99"/>
      <c r="M110" s="99"/>
      <c r="N110" s="99"/>
      <c r="O110" s="99"/>
      <c r="P110" s="99"/>
      <c r="Q110" s="221"/>
      <c r="R110" s="231"/>
    </row>
    <row r="111" spans="1:18" ht="78">
      <c r="A111" s="53" t="s">
        <v>103</v>
      </c>
      <c r="B111" s="54" t="s">
        <v>102</v>
      </c>
      <c r="C111" s="6"/>
      <c r="D111" s="91"/>
      <c r="E111" s="91"/>
      <c r="F111" s="91"/>
      <c r="G111" s="91"/>
      <c r="H111" s="91">
        <f>'2017 оценка потребности'!L111/'2017 оценка потребности'!M111</f>
        <v>4.142857142857143</v>
      </c>
      <c r="I111" s="91">
        <f>'2017 оценка потребности'!N111/'2017 оценка потребности'!O111</f>
        <v>4.114642857142857</v>
      </c>
      <c r="J111" s="88"/>
      <c r="K111" s="89"/>
      <c r="L111" s="91"/>
      <c r="M111" s="91"/>
      <c r="N111" s="91"/>
      <c r="O111" s="91"/>
      <c r="P111" s="91"/>
      <c r="Q111" s="94"/>
      <c r="R111" s="91"/>
    </row>
    <row r="112" spans="1:18" ht="12.75" customHeight="1">
      <c r="A112" s="114" t="s">
        <v>105</v>
      </c>
      <c r="B112" s="116" t="s">
        <v>104</v>
      </c>
      <c r="C112" s="111"/>
      <c r="D112" s="98"/>
      <c r="E112" s="98"/>
      <c r="F112" s="98"/>
      <c r="G112" s="98"/>
      <c r="H112" s="98">
        <f>'2017 оценка потребности'!L112:L114/'2017 оценка потребности'!M112:M114</f>
        <v>0.3937007874015748</v>
      </c>
      <c r="I112" s="98">
        <f>'2017 оценка потребности'!N112:N114/'2017 оценка потребности'!O112:O114</f>
        <v>3.801109741060419</v>
      </c>
      <c r="J112" s="216"/>
      <c r="K112" s="222"/>
      <c r="L112" s="98"/>
      <c r="M112" s="98"/>
      <c r="N112" s="98"/>
      <c r="O112" s="98"/>
      <c r="P112" s="98"/>
      <c r="Q112" s="219"/>
      <c r="R112" s="231"/>
    </row>
    <row r="113" spans="1:18" ht="12.75" customHeight="1">
      <c r="A113" s="115"/>
      <c r="B113" s="116"/>
      <c r="C113" s="112"/>
      <c r="D113" s="215"/>
      <c r="E113" s="215"/>
      <c r="F113" s="215"/>
      <c r="G113" s="215"/>
      <c r="H113" s="215"/>
      <c r="I113" s="215"/>
      <c r="J113" s="217"/>
      <c r="K113" s="223"/>
      <c r="L113" s="215"/>
      <c r="M113" s="215"/>
      <c r="N113" s="215"/>
      <c r="O113" s="215"/>
      <c r="P113" s="215"/>
      <c r="Q113" s="220"/>
      <c r="R113" s="231"/>
    </row>
    <row r="114" spans="1:18" ht="12.75" customHeight="1">
      <c r="A114" s="176"/>
      <c r="B114" s="117"/>
      <c r="C114" s="113"/>
      <c r="D114" s="99"/>
      <c r="E114" s="99"/>
      <c r="F114" s="99"/>
      <c r="G114" s="99"/>
      <c r="H114" s="99"/>
      <c r="I114" s="99"/>
      <c r="J114" s="218"/>
      <c r="K114" s="224"/>
      <c r="L114" s="99"/>
      <c r="M114" s="99"/>
      <c r="N114" s="99"/>
      <c r="O114" s="99"/>
      <c r="P114" s="99"/>
      <c r="Q114" s="221"/>
      <c r="R114" s="231"/>
    </row>
    <row r="115" ht="54.75" customHeight="1">
      <c r="K115" s="14">
        <v>2909</v>
      </c>
    </row>
  </sheetData>
  <sheetProtection/>
  <mergeCells count="321">
    <mergeCell ref="R3:R5"/>
    <mergeCell ref="P112:P114"/>
    <mergeCell ref="Q112:Q114"/>
    <mergeCell ref="R112:R114"/>
    <mergeCell ref="F112:F114"/>
    <mergeCell ref="K4:K5"/>
    <mergeCell ref="N3:N5"/>
    <mergeCell ref="O3:O5"/>
    <mergeCell ref="O112:O114"/>
    <mergeCell ref="L109:L110"/>
    <mergeCell ref="R109:R110"/>
    <mergeCell ref="A112:A114"/>
    <mergeCell ref="B112:B114"/>
    <mergeCell ref="C112:C114"/>
    <mergeCell ref="D112:D114"/>
    <mergeCell ref="E112:E114"/>
    <mergeCell ref="L112:L114"/>
    <mergeCell ref="M112:M114"/>
    <mergeCell ref="N112:N114"/>
    <mergeCell ref="I112:I114"/>
    <mergeCell ref="G112:G114"/>
    <mergeCell ref="H112:H114"/>
    <mergeCell ref="P109:P110"/>
    <mergeCell ref="Q109:Q110"/>
    <mergeCell ref="J112:J114"/>
    <mergeCell ref="K112:K114"/>
    <mergeCell ref="F109:F110"/>
    <mergeCell ref="G109:G110"/>
    <mergeCell ref="H109:H110"/>
    <mergeCell ref="M109:M110"/>
    <mergeCell ref="O109:O110"/>
    <mergeCell ref="I109:I110"/>
    <mergeCell ref="J109:J110"/>
    <mergeCell ref="K109:K110"/>
    <mergeCell ref="Q106:Q108"/>
    <mergeCell ref="R106:R108"/>
    <mergeCell ref="A109:A110"/>
    <mergeCell ref="C109:C110"/>
    <mergeCell ref="D109:D110"/>
    <mergeCell ref="E109:E110"/>
    <mergeCell ref="L106:L108"/>
    <mergeCell ref="M106:M108"/>
    <mergeCell ref="N106:N108"/>
    <mergeCell ref="N109:N110"/>
    <mergeCell ref="F106:F108"/>
    <mergeCell ref="G106:G108"/>
    <mergeCell ref="H106:H108"/>
    <mergeCell ref="P106:P108"/>
    <mergeCell ref="O106:O108"/>
    <mergeCell ref="I106:I108"/>
    <mergeCell ref="J106:J108"/>
    <mergeCell ref="K106:K108"/>
    <mergeCell ref="A106:A108"/>
    <mergeCell ref="C106:C108"/>
    <mergeCell ref="D106:D108"/>
    <mergeCell ref="E106:E108"/>
    <mergeCell ref="H104:H105"/>
    <mergeCell ref="P104:P105"/>
    <mergeCell ref="Q104:Q105"/>
    <mergeCell ref="R104:R105"/>
    <mergeCell ref="L104:L105"/>
    <mergeCell ref="M104:M105"/>
    <mergeCell ref="N104:N105"/>
    <mergeCell ref="O104:O105"/>
    <mergeCell ref="I104:I105"/>
    <mergeCell ref="J104:J105"/>
    <mergeCell ref="K104:K105"/>
    <mergeCell ref="O93:O97"/>
    <mergeCell ref="P93:P97"/>
    <mergeCell ref="H93:H97"/>
    <mergeCell ref="I93:I97"/>
    <mergeCell ref="J93:J97"/>
    <mergeCell ref="L93:L97"/>
    <mergeCell ref="M93:M97"/>
    <mergeCell ref="N93:N97"/>
    <mergeCell ref="A104:A105"/>
    <mergeCell ref="C104:C105"/>
    <mergeCell ref="D104:D105"/>
    <mergeCell ref="E104:E105"/>
    <mergeCell ref="E93:E97"/>
    <mergeCell ref="F104:F105"/>
    <mergeCell ref="G104:G105"/>
    <mergeCell ref="P88:P92"/>
    <mergeCell ref="Q88:Q92"/>
    <mergeCell ref="R88:R92"/>
    <mergeCell ref="A93:A103"/>
    <mergeCell ref="B93:B103"/>
    <mergeCell ref="C93:C97"/>
    <mergeCell ref="D93:D97"/>
    <mergeCell ref="L88:L92"/>
    <mergeCell ref="Q93:Q97"/>
    <mergeCell ref="R93:R97"/>
    <mergeCell ref="I88:I92"/>
    <mergeCell ref="J88:J92"/>
    <mergeCell ref="K88:K92"/>
    <mergeCell ref="F93:F97"/>
    <mergeCell ref="G93:G97"/>
    <mergeCell ref="K93:K97"/>
    <mergeCell ref="H88:H92"/>
    <mergeCell ref="P79:P81"/>
    <mergeCell ref="Q79:Q81"/>
    <mergeCell ref="R79:R81"/>
    <mergeCell ref="M79:M81"/>
    <mergeCell ref="N79:N81"/>
    <mergeCell ref="O79:O81"/>
    <mergeCell ref="M88:M92"/>
    <mergeCell ref="N88:N92"/>
    <mergeCell ref="O88:O92"/>
    <mergeCell ref="L79:L81"/>
    <mergeCell ref="I79:I81"/>
    <mergeCell ref="J79:J81"/>
    <mergeCell ref="K79:K81"/>
    <mergeCell ref="J68:J78"/>
    <mergeCell ref="E68:E78"/>
    <mergeCell ref="A82:A92"/>
    <mergeCell ref="B82:B92"/>
    <mergeCell ref="C88:C92"/>
    <mergeCell ref="D88:D92"/>
    <mergeCell ref="E88:E92"/>
    <mergeCell ref="F79:F81"/>
    <mergeCell ref="F88:F92"/>
    <mergeCell ref="G88:G92"/>
    <mergeCell ref="H79:H81"/>
    <mergeCell ref="A79:A81"/>
    <mergeCell ref="C79:C81"/>
    <mergeCell ref="D79:D81"/>
    <mergeCell ref="E79:E81"/>
    <mergeCell ref="G79:G81"/>
    <mergeCell ref="R65:R67"/>
    <mergeCell ref="A68:A78"/>
    <mergeCell ref="B68:B78"/>
    <mergeCell ref="C68:C78"/>
    <mergeCell ref="D68:D78"/>
    <mergeCell ref="L65:L67"/>
    <mergeCell ref="P68:P78"/>
    <mergeCell ref="Q68:Q78"/>
    <mergeCell ref="R68:R78"/>
    <mergeCell ref="K68:K78"/>
    <mergeCell ref="F68:F78"/>
    <mergeCell ref="G68:G78"/>
    <mergeCell ref="P65:P67"/>
    <mergeCell ref="Q65:Q67"/>
    <mergeCell ref="L68:L78"/>
    <mergeCell ref="M68:M78"/>
    <mergeCell ref="N68:N78"/>
    <mergeCell ref="O68:O78"/>
    <mergeCell ref="H68:H78"/>
    <mergeCell ref="I68:I78"/>
    <mergeCell ref="M65:M67"/>
    <mergeCell ref="N65:N67"/>
    <mergeCell ref="O65:O67"/>
    <mergeCell ref="I65:I67"/>
    <mergeCell ref="J65:J67"/>
    <mergeCell ref="K65:K67"/>
    <mergeCell ref="P63:P64"/>
    <mergeCell ref="Q63:Q64"/>
    <mergeCell ref="R63:R64"/>
    <mergeCell ref="N63:N64"/>
    <mergeCell ref="O63:O64"/>
    <mergeCell ref="F63:F64"/>
    <mergeCell ref="F65:F67"/>
    <mergeCell ref="G65:G67"/>
    <mergeCell ref="H65:H67"/>
    <mergeCell ref="G63:G64"/>
    <mergeCell ref="H63:H64"/>
    <mergeCell ref="L63:L64"/>
    <mergeCell ref="M63:M64"/>
    <mergeCell ref="I63:I64"/>
    <mergeCell ref="J63:J64"/>
    <mergeCell ref="K63:K64"/>
    <mergeCell ref="A65:A67"/>
    <mergeCell ref="C65:C67"/>
    <mergeCell ref="D65:D67"/>
    <mergeCell ref="E65:E67"/>
    <mergeCell ref="P61:P62"/>
    <mergeCell ref="Q61:Q62"/>
    <mergeCell ref="R61:R62"/>
    <mergeCell ref="A63:A64"/>
    <mergeCell ref="C63:C64"/>
    <mergeCell ref="D63:D64"/>
    <mergeCell ref="E63:E64"/>
    <mergeCell ref="L61:L62"/>
    <mergeCell ref="M61:M62"/>
    <mergeCell ref="N61:N62"/>
    <mergeCell ref="I61:I62"/>
    <mergeCell ref="J61:J62"/>
    <mergeCell ref="K61:K62"/>
    <mergeCell ref="F61:F62"/>
    <mergeCell ref="G61:G62"/>
    <mergeCell ref="H61:H62"/>
    <mergeCell ref="Q59:Q60"/>
    <mergeCell ref="R59:R60"/>
    <mergeCell ref="A61:A62"/>
    <mergeCell ref="C61:C62"/>
    <mergeCell ref="D61:D62"/>
    <mergeCell ref="E61:E62"/>
    <mergeCell ref="L59:L60"/>
    <mergeCell ref="M59:M60"/>
    <mergeCell ref="N59:N60"/>
    <mergeCell ref="O61:O62"/>
    <mergeCell ref="F59:F60"/>
    <mergeCell ref="G59:G60"/>
    <mergeCell ref="H59:H60"/>
    <mergeCell ref="P59:P60"/>
    <mergeCell ref="O59:O60"/>
    <mergeCell ref="I59:I60"/>
    <mergeCell ref="J59:J60"/>
    <mergeCell ref="K59:K60"/>
    <mergeCell ref="P49:P58"/>
    <mergeCell ref="Q49:Q58"/>
    <mergeCell ref="R49:R58"/>
    <mergeCell ref="A59:A60"/>
    <mergeCell ref="C59:C60"/>
    <mergeCell ref="D59:D60"/>
    <mergeCell ref="E59:E60"/>
    <mergeCell ref="L49:L58"/>
    <mergeCell ref="M49:M58"/>
    <mergeCell ref="N49:N58"/>
    <mergeCell ref="I49:I58"/>
    <mergeCell ref="J49:J58"/>
    <mergeCell ref="K49:K58"/>
    <mergeCell ref="F49:F58"/>
    <mergeCell ref="G49:G58"/>
    <mergeCell ref="H49:H58"/>
    <mergeCell ref="Q44:Q48"/>
    <mergeCell ref="R44:R48"/>
    <mergeCell ref="A49:A58"/>
    <mergeCell ref="B49:B58"/>
    <mergeCell ref="C49:C58"/>
    <mergeCell ref="D49:D58"/>
    <mergeCell ref="E49:E58"/>
    <mergeCell ref="L44:L48"/>
    <mergeCell ref="M44:M48"/>
    <mergeCell ref="O49:O58"/>
    <mergeCell ref="F44:F48"/>
    <mergeCell ref="G44:G48"/>
    <mergeCell ref="H44:H48"/>
    <mergeCell ref="P44:P48"/>
    <mergeCell ref="O44:O48"/>
    <mergeCell ref="I44:I48"/>
    <mergeCell ref="J44:J48"/>
    <mergeCell ref="K44:K48"/>
    <mergeCell ref="R42:R43"/>
    <mergeCell ref="A44:A48"/>
    <mergeCell ref="B44:B48"/>
    <mergeCell ref="C44:C48"/>
    <mergeCell ref="D44:D48"/>
    <mergeCell ref="E44:E48"/>
    <mergeCell ref="M42:M43"/>
    <mergeCell ref="N42:N43"/>
    <mergeCell ref="O42:O43"/>
    <mergeCell ref="N44:N48"/>
    <mergeCell ref="G42:G43"/>
    <mergeCell ref="H42:H43"/>
    <mergeCell ref="I42:I43"/>
    <mergeCell ref="Q42:Q43"/>
    <mergeCell ref="P42:P43"/>
    <mergeCell ref="J42:J43"/>
    <mergeCell ref="K42:K43"/>
    <mergeCell ref="L42:L43"/>
    <mergeCell ref="Q29:Q41"/>
    <mergeCell ref="R29:R41"/>
    <mergeCell ref="A42:A43"/>
    <mergeCell ref="C42:C43"/>
    <mergeCell ref="D42:D43"/>
    <mergeCell ref="E42:E43"/>
    <mergeCell ref="F42:F43"/>
    <mergeCell ref="M29:M41"/>
    <mergeCell ref="N29:N41"/>
    <mergeCell ref="O29:O41"/>
    <mergeCell ref="E29:E41"/>
    <mergeCell ref="F29:F41"/>
    <mergeCell ref="P29:P41"/>
    <mergeCell ref="J29:J41"/>
    <mergeCell ref="K29:K41"/>
    <mergeCell ref="L29:L41"/>
    <mergeCell ref="G29:G41"/>
    <mergeCell ref="H29:H41"/>
    <mergeCell ref="I29:I41"/>
    <mergeCell ref="A29:A41"/>
    <mergeCell ref="B29:B41"/>
    <mergeCell ref="C29:C41"/>
    <mergeCell ref="D29:D41"/>
    <mergeCell ref="R14:R17"/>
    <mergeCell ref="N14:N17"/>
    <mergeCell ref="O14:O17"/>
    <mergeCell ref="P14:P17"/>
    <mergeCell ref="L14:L17"/>
    <mergeCell ref="M14:M17"/>
    <mergeCell ref="G14:G17"/>
    <mergeCell ref="H14:H17"/>
    <mergeCell ref="I14:I17"/>
    <mergeCell ref="A8:Q8"/>
    <mergeCell ref="A14:A17"/>
    <mergeCell ref="B14:B28"/>
    <mergeCell ref="C14:C17"/>
    <mergeCell ref="D14:D17"/>
    <mergeCell ref="E14:E17"/>
    <mergeCell ref="F14:F17"/>
    <mergeCell ref="Q14:Q17"/>
    <mergeCell ref="J14:J17"/>
    <mergeCell ref="K14:K17"/>
    <mergeCell ref="P4:Q4"/>
    <mergeCell ref="B7:Q7"/>
    <mergeCell ref="G4:G5"/>
    <mergeCell ref="H4:H5"/>
    <mergeCell ref="I4:I5"/>
    <mergeCell ref="J4:J5"/>
    <mergeCell ref="D4:D5"/>
    <mergeCell ref="E4:E5"/>
    <mergeCell ref="F4:F5"/>
    <mergeCell ref="P3:Q3"/>
    <mergeCell ref="A1:N1"/>
    <mergeCell ref="A3:A5"/>
    <mergeCell ref="B3:B5"/>
    <mergeCell ref="C3:C5"/>
    <mergeCell ref="D3:E3"/>
    <mergeCell ref="F3:G3"/>
    <mergeCell ref="H3:I3"/>
    <mergeCell ref="J3:M3"/>
    <mergeCell ref="L4:M4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7" r:id="rId1"/>
  <headerFooter alignWithMargins="0">
    <oddHeader>&amp;RПриложение 3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75" zoomScaleNormal="75" zoomScalePageLayoutView="0" workbookViewId="0" topLeftCell="A1">
      <selection activeCell="G9" sqref="G9:J12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0.50390625" style="2" customWidth="1"/>
    <col min="4" max="4" width="8.375" style="2" customWidth="1"/>
    <col min="5" max="5" width="10.375" style="2" customWidth="1"/>
    <col min="6" max="6" width="9.375" style="2" customWidth="1"/>
    <col min="7" max="7" width="9.50390625" style="2" bestFit="1" customWidth="1"/>
    <col min="8" max="8" width="8.375" style="2" customWidth="1"/>
    <col min="9" max="9" width="9.625" style="2" customWidth="1"/>
    <col min="10" max="10" width="8.50390625" style="2" customWidth="1"/>
    <col min="11" max="11" width="9.50390625" style="14" customWidth="1"/>
    <col min="12" max="12" width="7.50390625" style="15" customWidth="1"/>
    <col min="13" max="13" width="9.375" style="14" customWidth="1"/>
    <col min="14" max="14" width="7.50390625" style="15" customWidth="1"/>
    <col min="15" max="15" width="10.375" style="14" bestFit="1" customWidth="1"/>
    <col min="16" max="16" width="8.375" style="15" customWidth="1"/>
    <col min="17" max="17" width="9.375" style="14" customWidth="1"/>
    <col min="18" max="18" width="7.50390625" style="15" customWidth="1"/>
    <col min="19" max="19" width="9.50390625" style="14" customWidth="1"/>
    <col min="20" max="20" width="7.50390625" style="15" customWidth="1"/>
    <col min="21" max="21" width="9.375" style="2" customWidth="1"/>
    <col min="22" max="22" width="11.50390625" style="2" bestFit="1" customWidth="1"/>
    <col min="23" max="16384" width="9.375" style="2" customWidth="1"/>
  </cols>
  <sheetData>
    <row r="1" spans="1:20" ht="29.2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ht="13.5" thickBot="1"/>
    <row r="3" spans="1:24" ht="99" customHeight="1" thickBot="1">
      <c r="A3" s="170" t="s">
        <v>15</v>
      </c>
      <c r="B3" s="173" t="s">
        <v>19</v>
      </c>
      <c r="C3" s="146" t="s">
        <v>2</v>
      </c>
      <c r="D3" s="146"/>
      <c r="E3" s="146"/>
      <c r="F3" s="146"/>
      <c r="G3" s="146" t="s">
        <v>29</v>
      </c>
      <c r="H3" s="146"/>
      <c r="I3" s="146"/>
      <c r="J3" s="146"/>
      <c r="K3" s="146" t="s">
        <v>46</v>
      </c>
      <c r="L3" s="146"/>
      <c r="M3" s="146"/>
      <c r="N3" s="146"/>
      <c r="O3" s="167" t="s">
        <v>49</v>
      </c>
      <c r="P3" s="168"/>
      <c r="Q3" s="168"/>
      <c r="R3" s="169"/>
      <c r="S3" s="234" t="s">
        <v>47</v>
      </c>
      <c r="T3" s="235"/>
      <c r="U3" s="26"/>
      <c r="V3" s="26"/>
      <c r="W3" s="26"/>
      <c r="X3" s="26"/>
    </row>
    <row r="4" spans="1:20" ht="34.5" customHeight="1">
      <c r="A4" s="171"/>
      <c r="B4" s="174"/>
      <c r="C4" s="129" t="s">
        <v>4</v>
      </c>
      <c r="D4" s="129"/>
      <c r="E4" s="129" t="s">
        <v>14</v>
      </c>
      <c r="F4" s="129"/>
      <c r="G4" s="129" t="s">
        <v>4</v>
      </c>
      <c r="H4" s="129"/>
      <c r="I4" s="129" t="s">
        <v>14</v>
      </c>
      <c r="J4" s="129"/>
      <c r="K4" s="129" t="s">
        <v>4</v>
      </c>
      <c r="L4" s="129"/>
      <c r="M4" s="129" t="s">
        <v>14</v>
      </c>
      <c r="N4" s="129"/>
      <c r="O4" s="129" t="s">
        <v>48</v>
      </c>
      <c r="P4" s="129"/>
      <c r="Q4" s="129" t="s">
        <v>50</v>
      </c>
      <c r="R4" s="129"/>
      <c r="S4" s="134" t="s">
        <v>27</v>
      </c>
      <c r="T4" s="233"/>
    </row>
    <row r="5" spans="1:20" ht="66" thickBot="1">
      <c r="A5" s="172"/>
      <c r="B5" s="175"/>
      <c r="C5" s="22" t="s">
        <v>12</v>
      </c>
      <c r="D5" s="17" t="s">
        <v>13</v>
      </c>
      <c r="E5" s="22" t="s">
        <v>12</v>
      </c>
      <c r="F5" s="17" t="s">
        <v>13</v>
      </c>
      <c r="G5" s="22" t="s">
        <v>12</v>
      </c>
      <c r="H5" s="17" t="s">
        <v>13</v>
      </c>
      <c r="I5" s="22" t="s">
        <v>12</v>
      </c>
      <c r="J5" s="17" t="s">
        <v>13</v>
      </c>
      <c r="K5" s="22" t="s">
        <v>12</v>
      </c>
      <c r="L5" s="17" t="s">
        <v>13</v>
      </c>
      <c r="M5" s="22" t="s">
        <v>12</v>
      </c>
      <c r="N5" s="17" t="s">
        <v>13</v>
      </c>
      <c r="O5" s="22" t="s">
        <v>12</v>
      </c>
      <c r="P5" s="17" t="s">
        <v>13</v>
      </c>
      <c r="Q5" s="22" t="s">
        <v>12</v>
      </c>
      <c r="R5" s="17" t="s">
        <v>13</v>
      </c>
      <c r="S5" s="22" t="s">
        <v>12</v>
      </c>
      <c r="T5" s="18" t="s">
        <v>13</v>
      </c>
    </row>
    <row r="6" spans="1:20" s="5" customFormat="1" ht="13.5" thickBot="1">
      <c r="A6" s="19" t="s">
        <v>0</v>
      </c>
      <c r="B6" s="20">
        <v>2</v>
      </c>
      <c r="C6" s="20"/>
      <c r="D6" s="20"/>
      <c r="E6" s="20"/>
      <c r="F6" s="20"/>
      <c r="G6" s="20"/>
      <c r="H6" s="20"/>
      <c r="I6" s="20"/>
      <c r="J6" s="20"/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1">
        <v>12</v>
      </c>
    </row>
    <row r="7" spans="1:20" ht="13.5">
      <c r="A7" s="236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8"/>
    </row>
    <row r="8" spans="1:20" ht="12.75">
      <c r="A8" s="239" t="s">
        <v>20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1"/>
    </row>
    <row r="9" spans="1:20" ht="26.25">
      <c r="A9" s="8" t="s">
        <v>0</v>
      </c>
      <c r="B9" s="6" t="s">
        <v>40</v>
      </c>
      <c r="C9" s="6">
        <v>111471.92</v>
      </c>
      <c r="D9" s="6">
        <v>1643</v>
      </c>
      <c r="E9" s="6">
        <v>136645.2</v>
      </c>
      <c r="F9" s="6">
        <v>1817</v>
      </c>
      <c r="G9" s="13">
        <v>132589.811</v>
      </c>
      <c r="H9" s="11">
        <v>1656</v>
      </c>
      <c r="I9" s="13">
        <v>168451.52</v>
      </c>
      <c r="J9" s="11">
        <v>2185</v>
      </c>
      <c r="K9" s="13">
        <v>139636.5</v>
      </c>
      <c r="L9" s="11">
        <v>1754</v>
      </c>
      <c r="M9" s="13">
        <v>187190.4</v>
      </c>
      <c r="N9" s="11">
        <v>2523</v>
      </c>
      <c r="O9" s="13">
        <v>260278</v>
      </c>
      <c r="P9" s="11">
        <v>1935</v>
      </c>
      <c r="Q9" s="13">
        <v>386986</v>
      </c>
      <c r="R9" s="27">
        <v>2877</v>
      </c>
      <c r="S9" s="29">
        <v>434776</v>
      </c>
      <c r="T9" s="28">
        <v>2877</v>
      </c>
    </row>
    <row r="10" spans="1:20" ht="39">
      <c r="A10" s="8" t="s">
        <v>32</v>
      </c>
      <c r="B10" s="6" t="s">
        <v>41</v>
      </c>
      <c r="C10" s="6">
        <v>93818.88</v>
      </c>
      <c r="D10" s="6">
        <v>5349</v>
      </c>
      <c r="E10" s="6">
        <v>95535</v>
      </c>
      <c r="F10" s="6">
        <v>5349</v>
      </c>
      <c r="G10" s="13">
        <v>109712.229</v>
      </c>
      <c r="H10" s="11">
        <v>5115</v>
      </c>
      <c r="I10" s="13">
        <v>120145</v>
      </c>
      <c r="J10" s="11">
        <v>5115</v>
      </c>
      <c r="K10" s="13">
        <v>103076</v>
      </c>
      <c r="L10" s="11">
        <v>5088</v>
      </c>
      <c r="M10" s="13">
        <v>133078</v>
      </c>
      <c r="N10" s="11">
        <v>5088</v>
      </c>
      <c r="O10" s="13">
        <v>226793.1</v>
      </c>
      <c r="P10" s="11">
        <v>5053</v>
      </c>
      <c r="Q10" s="13">
        <v>229500.3</v>
      </c>
      <c r="R10" s="27">
        <v>5053</v>
      </c>
      <c r="S10" s="29">
        <v>801228</v>
      </c>
      <c r="T10" s="28">
        <v>5188</v>
      </c>
    </row>
    <row r="11" spans="1:20" ht="26.25">
      <c r="A11" s="8" t="s">
        <v>33</v>
      </c>
      <c r="B11" s="6" t="s">
        <v>42</v>
      </c>
      <c r="C11" s="6">
        <v>13073.7</v>
      </c>
      <c r="D11" s="6">
        <v>2172</v>
      </c>
      <c r="E11" s="6">
        <v>13500</v>
      </c>
      <c r="F11" s="6">
        <v>2172</v>
      </c>
      <c r="G11" s="13">
        <v>14461.5</v>
      </c>
      <c r="H11" s="11">
        <v>2158</v>
      </c>
      <c r="I11" s="13">
        <v>15400</v>
      </c>
      <c r="J11" s="11">
        <v>2158</v>
      </c>
      <c r="K11" s="13">
        <v>14673</v>
      </c>
      <c r="L11" s="11">
        <v>2205</v>
      </c>
      <c r="M11" s="13">
        <v>18712</v>
      </c>
      <c r="N11" s="11">
        <v>2205</v>
      </c>
      <c r="O11" s="13">
        <v>25271.9</v>
      </c>
      <c r="P11" s="11">
        <v>2168</v>
      </c>
      <c r="Q11" s="13">
        <v>26566</v>
      </c>
      <c r="R11" s="27">
        <v>2168</v>
      </c>
      <c r="S11" s="29">
        <v>29108</v>
      </c>
      <c r="T11" s="28">
        <v>2168</v>
      </c>
    </row>
    <row r="12" spans="1:20" ht="12.75">
      <c r="A12" s="8" t="s">
        <v>34</v>
      </c>
      <c r="B12" s="6" t="s">
        <v>43</v>
      </c>
      <c r="C12" s="6">
        <v>755.55</v>
      </c>
      <c r="D12" s="6">
        <v>2728</v>
      </c>
      <c r="E12" s="6">
        <v>755.755</v>
      </c>
      <c r="F12" s="6">
        <v>2728</v>
      </c>
      <c r="G12" s="13">
        <v>1101.326</v>
      </c>
      <c r="H12" s="11">
        <v>3787</v>
      </c>
      <c r="I12" s="13">
        <v>1101.3</v>
      </c>
      <c r="J12" s="11">
        <v>3787</v>
      </c>
      <c r="K12" s="13">
        <v>730</v>
      </c>
      <c r="L12" s="11">
        <v>2740</v>
      </c>
      <c r="M12" s="13">
        <v>730</v>
      </c>
      <c r="N12" s="11">
        <v>2740</v>
      </c>
      <c r="O12" s="13">
        <v>680</v>
      </c>
      <c r="P12" s="38">
        <v>2338</v>
      </c>
      <c r="Q12" s="13">
        <v>680</v>
      </c>
      <c r="R12" s="37">
        <v>2338</v>
      </c>
      <c r="S12" s="13">
        <v>680</v>
      </c>
      <c r="T12" s="28">
        <v>2740</v>
      </c>
    </row>
    <row r="13" spans="1:20" s="4" customFormat="1" ht="12.75">
      <c r="A13" s="242" t="s">
        <v>24</v>
      </c>
      <c r="B13" s="243"/>
      <c r="C13" s="16">
        <f aca="true" t="shared" si="0" ref="C13:J13">SUM(C9:C12)</f>
        <v>219120.05</v>
      </c>
      <c r="D13" s="16">
        <f t="shared" si="0"/>
        <v>11892</v>
      </c>
      <c r="E13" s="16">
        <f t="shared" si="0"/>
        <v>246435.95500000002</v>
      </c>
      <c r="F13" s="16">
        <f t="shared" si="0"/>
        <v>12066</v>
      </c>
      <c r="G13" s="16">
        <f t="shared" si="0"/>
        <v>257864.86599999998</v>
      </c>
      <c r="H13" s="16">
        <f t="shared" si="0"/>
        <v>12716</v>
      </c>
      <c r="I13" s="16">
        <f t="shared" si="0"/>
        <v>305097.82</v>
      </c>
      <c r="J13" s="16">
        <f t="shared" si="0"/>
        <v>13245</v>
      </c>
      <c r="K13" s="16">
        <f>SUM(K9:K12)</f>
        <v>258115.5</v>
      </c>
      <c r="L13" s="7" t="s">
        <v>18</v>
      </c>
      <c r="M13" s="16">
        <f>SUM(M9:M12)</f>
        <v>339710.4</v>
      </c>
      <c r="N13" s="7" t="s">
        <v>18</v>
      </c>
      <c r="O13" s="16">
        <f>SUM(O9:O12)</f>
        <v>513023</v>
      </c>
      <c r="P13" s="7" t="s">
        <v>18</v>
      </c>
      <c r="Q13" s="16">
        <f>SUM(Q9:Q12)</f>
        <v>643732.3</v>
      </c>
      <c r="R13" s="7" t="s">
        <v>18</v>
      </c>
      <c r="S13" s="30">
        <f>SUM(S9:S12)</f>
        <v>1265792</v>
      </c>
      <c r="T13" s="9" t="s">
        <v>18</v>
      </c>
    </row>
    <row r="15" spans="7:9" ht="39">
      <c r="G15" s="31" t="s">
        <v>51</v>
      </c>
      <c r="H15" s="32" t="s">
        <v>52</v>
      </c>
      <c r="I15" s="33">
        <v>18736</v>
      </c>
    </row>
    <row r="16" spans="7:9" ht="12.75">
      <c r="G16" s="34"/>
      <c r="H16" s="35" t="s">
        <v>53</v>
      </c>
      <c r="I16" s="36">
        <v>6599</v>
      </c>
    </row>
    <row r="17" spans="3:7" ht="24.75" customHeight="1">
      <c r="C17" s="244" t="s">
        <v>54</v>
      </c>
      <c r="D17" s="244"/>
      <c r="E17" s="244" t="s">
        <v>55</v>
      </c>
      <c r="F17" s="244"/>
      <c r="G17" s="244"/>
    </row>
    <row r="18" spans="5:7" ht="12.75">
      <c r="E18" s="244"/>
      <c r="F18" s="244"/>
      <c r="G18" s="244"/>
    </row>
    <row r="19" ht="26.25">
      <c r="B19" s="2" t="s">
        <v>56</v>
      </c>
    </row>
  </sheetData>
  <sheetProtection/>
  <mergeCells count="22">
    <mergeCell ref="C17:D17"/>
    <mergeCell ref="E17:G18"/>
    <mergeCell ref="A13:B13"/>
    <mergeCell ref="E4:F4"/>
    <mergeCell ref="G4:H4"/>
    <mergeCell ref="I4:J4"/>
    <mergeCell ref="K4:L4"/>
    <mergeCell ref="M4:N4"/>
    <mergeCell ref="A7:T7"/>
    <mergeCell ref="A8:T8"/>
    <mergeCell ref="O4:P4"/>
    <mergeCell ref="Q4:R4"/>
    <mergeCell ref="A1:T1"/>
    <mergeCell ref="A3:A5"/>
    <mergeCell ref="B3:B5"/>
    <mergeCell ref="C3:F3"/>
    <mergeCell ref="G3:J3"/>
    <mergeCell ref="K3:N3"/>
    <mergeCell ref="S4:T4"/>
    <mergeCell ref="C4:D4"/>
    <mergeCell ref="S3:T3"/>
    <mergeCell ref="O3:R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7" r:id="rId1"/>
  <headerFooter alignWithMargins="0">
    <oddHeader>&amp;RПриложение 3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ySplit="6" topLeftCell="BM10" activePane="bottomLeft" state="frozen"/>
      <selection pane="topLeft" activeCell="A1" sqref="A1"/>
      <selection pane="bottomLeft" activeCell="B17" sqref="B17"/>
    </sheetView>
  </sheetViews>
  <sheetFormatPr defaultColWidth="9.375" defaultRowHeight="12.75"/>
  <cols>
    <col min="1" max="1" width="5.00390625" style="3" customWidth="1"/>
    <col min="2" max="2" width="30.625" style="2" customWidth="1"/>
    <col min="3" max="3" width="10.375" style="14" bestFit="1" customWidth="1"/>
    <col min="4" max="4" width="9.375" style="15" customWidth="1"/>
    <col min="5" max="5" width="10.375" style="14" bestFit="1" customWidth="1"/>
    <col min="6" max="6" width="9.375" style="15" customWidth="1"/>
    <col min="7" max="7" width="10.375" style="14" bestFit="1" customWidth="1"/>
    <col min="8" max="8" width="9.375" style="15" customWidth="1"/>
    <col min="9" max="9" width="10.375" style="14" bestFit="1" customWidth="1"/>
    <col min="10" max="10" width="9.375" style="15" customWidth="1"/>
    <col min="11" max="11" width="10.375" style="14" bestFit="1" customWidth="1"/>
    <col min="12" max="12" width="9.375" style="15" customWidth="1"/>
    <col min="13" max="13" width="10.375" style="14" bestFit="1" customWidth="1"/>
    <col min="14" max="14" width="9.375" style="15" customWidth="1"/>
    <col min="15" max="15" width="10.375" style="1" bestFit="1" customWidth="1"/>
    <col min="16" max="16" width="9.375" style="1" customWidth="1"/>
    <col min="17" max="17" width="10.375" style="1" bestFit="1" customWidth="1"/>
    <col min="18" max="18" width="9.375" style="1" customWidth="1"/>
    <col min="19" max="16384" width="9.375" style="2" customWidth="1"/>
  </cols>
  <sheetData>
    <row r="1" spans="1:18" ht="30" customHeight="1">
      <c r="A1" s="140" t="s">
        <v>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ht="13.5" thickBot="1"/>
    <row r="3" spans="1:18" ht="12.75" customHeight="1">
      <c r="A3" s="170" t="s">
        <v>15</v>
      </c>
      <c r="B3" s="173" t="s">
        <v>19</v>
      </c>
      <c r="C3" s="146" t="s">
        <v>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245"/>
    </row>
    <row r="4" spans="1:18" ht="12.75" customHeight="1">
      <c r="A4" s="171"/>
      <c r="B4" s="174"/>
      <c r="C4" s="129" t="s">
        <v>35</v>
      </c>
      <c r="D4" s="129"/>
      <c r="E4" s="129"/>
      <c r="F4" s="129"/>
      <c r="G4" s="129" t="s">
        <v>36</v>
      </c>
      <c r="H4" s="129"/>
      <c r="I4" s="129"/>
      <c r="J4" s="129"/>
      <c r="K4" s="129" t="s">
        <v>37</v>
      </c>
      <c r="L4" s="129"/>
      <c r="M4" s="129"/>
      <c r="N4" s="129"/>
      <c r="O4" s="129" t="s">
        <v>38</v>
      </c>
      <c r="P4" s="129"/>
      <c r="Q4" s="129"/>
      <c r="R4" s="249"/>
    </row>
    <row r="5" spans="1:18" ht="12.75" customHeight="1">
      <c r="A5" s="171"/>
      <c r="B5" s="174"/>
      <c r="C5" s="129" t="s">
        <v>11</v>
      </c>
      <c r="D5" s="129"/>
      <c r="E5" s="129" t="s">
        <v>39</v>
      </c>
      <c r="F5" s="129"/>
      <c r="G5" s="129" t="s">
        <v>11</v>
      </c>
      <c r="H5" s="129"/>
      <c r="I5" s="129" t="s">
        <v>39</v>
      </c>
      <c r="J5" s="129"/>
      <c r="K5" s="129" t="s">
        <v>11</v>
      </c>
      <c r="L5" s="129"/>
      <c r="M5" s="129" t="s">
        <v>39</v>
      </c>
      <c r="N5" s="129"/>
      <c r="O5" s="129" t="s">
        <v>11</v>
      </c>
      <c r="P5" s="129"/>
      <c r="Q5" s="129" t="s">
        <v>39</v>
      </c>
      <c r="R5" s="129"/>
    </row>
    <row r="6" spans="1:18" s="1" customFormat="1" ht="66" thickBot="1">
      <c r="A6" s="172"/>
      <c r="B6" s="175"/>
      <c r="C6" s="22" t="s">
        <v>12</v>
      </c>
      <c r="D6" s="17" t="s">
        <v>13</v>
      </c>
      <c r="E6" s="22" t="s">
        <v>12</v>
      </c>
      <c r="F6" s="17" t="s">
        <v>13</v>
      </c>
      <c r="G6" s="22" t="s">
        <v>12</v>
      </c>
      <c r="H6" s="17" t="s">
        <v>13</v>
      </c>
      <c r="I6" s="22" t="s">
        <v>12</v>
      </c>
      <c r="J6" s="17" t="s">
        <v>13</v>
      </c>
      <c r="K6" s="22" t="s">
        <v>12</v>
      </c>
      <c r="L6" s="17" t="s">
        <v>13</v>
      </c>
      <c r="M6" s="22" t="s">
        <v>12</v>
      </c>
      <c r="N6" s="17" t="s">
        <v>13</v>
      </c>
      <c r="O6" s="22" t="s">
        <v>12</v>
      </c>
      <c r="P6" s="17" t="s">
        <v>13</v>
      </c>
      <c r="Q6" s="22" t="s">
        <v>12</v>
      </c>
      <c r="R6" s="18" t="s">
        <v>13</v>
      </c>
    </row>
    <row r="7" spans="1:18" s="15" customFormat="1" ht="13.5" thickBot="1">
      <c r="A7" s="19" t="s">
        <v>0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5</v>
      </c>
      <c r="P7" s="20">
        <v>16</v>
      </c>
      <c r="Q7" s="20">
        <v>17</v>
      </c>
      <c r="R7" s="21">
        <v>18</v>
      </c>
    </row>
    <row r="8" spans="1:18" ht="15" customHeight="1">
      <c r="A8" s="236" t="s">
        <v>16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</row>
    <row r="9" spans="1:18" ht="12.75" customHeight="1">
      <c r="A9" s="246" t="s">
        <v>20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8"/>
    </row>
    <row r="10" spans="1:18" ht="35.25" customHeight="1">
      <c r="A10" s="8" t="s">
        <v>6</v>
      </c>
      <c r="B10" s="6" t="s">
        <v>40</v>
      </c>
      <c r="C10" s="24">
        <v>90138.932</v>
      </c>
      <c r="D10" s="6">
        <v>1612</v>
      </c>
      <c r="E10" s="13">
        <v>90871</v>
      </c>
      <c r="F10" s="11">
        <f>D10</f>
        <v>1612</v>
      </c>
      <c r="G10" s="6">
        <v>111471.92</v>
      </c>
      <c r="H10" s="6">
        <v>1643</v>
      </c>
      <c r="I10" s="13">
        <v>111963</v>
      </c>
      <c r="J10" s="6">
        <v>1643</v>
      </c>
      <c r="K10" s="13">
        <v>132589.811</v>
      </c>
      <c r="L10" s="11">
        <v>1656</v>
      </c>
      <c r="M10" s="13">
        <v>132771.9</v>
      </c>
      <c r="N10" s="11">
        <v>1656</v>
      </c>
      <c r="O10" s="13"/>
      <c r="P10" s="11">
        <v>1701</v>
      </c>
      <c r="Q10" s="13">
        <v>131294.058</v>
      </c>
      <c r="R10" s="11">
        <v>1701</v>
      </c>
    </row>
    <row r="11" spans="1:18" ht="54" customHeight="1">
      <c r="A11" s="8" t="s">
        <v>7</v>
      </c>
      <c r="B11" s="6" t="s">
        <v>41</v>
      </c>
      <c r="C11" s="24">
        <v>76678.845</v>
      </c>
      <c r="D11" s="6">
        <v>5705</v>
      </c>
      <c r="E11" s="13">
        <v>79699.8</v>
      </c>
      <c r="F11" s="11">
        <f>D11</f>
        <v>5705</v>
      </c>
      <c r="G11" s="6">
        <v>93818.88</v>
      </c>
      <c r="H11" s="6">
        <v>5349</v>
      </c>
      <c r="I11" s="13">
        <v>95011</v>
      </c>
      <c r="J11" s="6">
        <v>5349</v>
      </c>
      <c r="K11" s="13">
        <v>109712.229</v>
      </c>
      <c r="L11" s="11">
        <v>5115</v>
      </c>
      <c r="M11" s="13">
        <v>109871.9</v>
      </c>
      <c r="N11" s="11">
        <v>5115</v>
      </c>
      <c r="O11" s="13"/>
      <c r="P11" s="11">
        <v>5088</v>
      </c>
      <c r="Q11" s="13">
        <v>94424</v>
      </c>
      <c r="R11" s="11">
        <v>5088</v>
      </c>
    </row>
    <row r="12" spans="1:18" ht="37.5" customHeight="1">
      <c r="A12" s="8" t="s">
        <v>8</v>
      </c>
      <c r="B12" s="6" t="s">
        <v>42</v>
      </c>
      <c r="C12" s="6">
        <v>10771.423</v>
      </c>
      <c r="D12" s="6">
        <v>2290</v>
      </c>
      <c r="E12" s="13">
        <v>11480</v>
      </c>
      <c r="F12" s="11">
        <f>D12</f>
        <v>2290</v>
      </c>
      <c r="G12" s="6">
        <v>13073.7</v>
      </c>
      <c r="H12" s="6">
        <v>2172</v>
      </c>
      <c r="I12" s="13">
        <v>13080</v>
      </c>
      <c r="J12" s="6">
        <v>2172</v>
      </c>
      <c r="K12" s="13">
        <v>14461.5</v>
      </c>
      <c r="L12" s="11">
        <v>2158</v>
      </c>
      <c r="M12" s="13">
        <v>14846.8</v>
      </c>
      <c r="N12" s="11">
        <v>2158</v>
      </c>
      <c r="O12" s="13"/>
      <c r="P12" s="11">
        <v>2238</v>
      </c>
      <c r="Q12" s="13">
        <v>15670</v>
      </c>
      <c r="R12" s="11">
        <v>2238</v>
      </c>
    </row>
    <row r="13" spans="1:18" ht="30.75" customHeight="1">
      <c r="A13" s="8" t="s">
        <v>9</v>
      </c>
      <c r="B13" s="6" t="s">
        <v>43</v>
      </c>
      <c r="C13" s="6">
        <v>722.155</v>
      </c>
      <c r="D13" s="6">
        <v>3281</v>
      </c>
      <c r="E13" s="13">
        <v>775</v>
      </c>
      <c r="F13" s="11">
        <f>D13</f>
        <v>3281</v>
      </c>
      <c r="G13" s="6">
        <v>755.55</v>
      </c>
      <c r="H13" s="6">
        <v>2728</v>
      </c>
      <c r="I13" s="13">
        <v>795</v>
      </c>
      <c r="J13" s="6">
        <v>2728</v>
      </c>
      <c r="K13" s="13">
        <v>1101.326</v>
      </c>
      <c r="L13" s="11">
        <v>3787</v>
      </c>
      <c r="M13" s="13">
        <v>1166.604</v>
      </c>
      <c r="N13" s="11">
        <v>3787</v>
      </c>
      <c r="O13" s="13"/>
      <c r="P13" s="11"/>
      <c r="Q13" s="13">
        <v>730</v>
      </c>
      <c r="R13" s="11"/>
    </row>
    <row r="14" spans="1:18" s="4" customFormat="1" ht="18" customHeight="1">
      <c r="A14" s="242" t="s">
        <v>17</v>
      </c>
      <c r="B14" s="243"/>
      <c r="C14" s="16">
        <f>SUM(C10:C13)</f>
        <v>178311.355</v>
      </c>
      <c r="D14" s="16"/>
      <c r="E14" s="16">
        <f aca="true" t="shared" si="0" ref="E14:Q14">SUM(E10:E13)</f>
        <v>182825.8</v>
      </c>
      <c r="F14" s="16"/>
      <c r="G14" s="16">
        <f t="shared" si="0"/>
        <v>219120.05</v>
      </c>
      <c r="H14" s="16"/>
      <c r="I14" s="16">
        <f t="shared" si="0"/>
        <v>220849</v>
      </c>
      <c r="J14" s="16"/>
      <c r="K14" s="16">
        <f t="shared" si="0"/>
        <v>257864.86599999998</v>
      </c>
      <c r="L14" s="16"/>
      <c r="M14" s="16">
        <f t="shared" si="0"/>
        <v>258657.20399999997</v>
      </c>
      <c r="N14" s="16"/>
      <c r="O14" s="16">
        <f t="shared" si="0"/>
        <v>0</v>
      </c>
      <c r="P14" s="16"/>
      <c r="Q14" s="16">
        <f t="shared" si="0"/>
        <v>242118.058</v>
      </c>
      <c r="R14" s="16"/>
    </row>
  </sheetData>
  <sheetProtection/>
  <mergeCells count="19"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  <mergeCell ref="G4:J4"/>
    <mergeCell ref="C3:R3"/>
    <mergeCell ref="K4:N4"/>
    <mergeCell ref="A9:R9"/>
    <mergeCell ref="A8:R8"/>
    <mergeCell ref="C5:D5"/>
    <mergeCell ref="E5:F5"/>
    <mergeCell ref="G5:H5"/>
    <mergeCell ref="I5:J5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7" r:id="rId1"/>
  <headerFooter alignWithMargins="0">
    <oddHeader>&amp;RПриложение 2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1">
      <pane ySplit="5" topLeftCell="BM6" activePane="bottomLeft" state="frozen"/>
      <selection pane="topLeft" activeCell="L27" sqref="L27"/>
      <selection pane="bottomLeft" activeCell="C12" sqref="C12"/>
    </sheetView>
  </sheetViews>
  <sheetFormatPr defaultColWidth="9.375" defaultRowHeight="12.75"/>
  <cols>
    <col min="1" max="1" width="5.00390625" style="3" customWidth="1"/>
    <col min="2" max="2" width="45.50390625" style="2" customWidth="1"/>
    <col min="3" max="3" width="10.50390625" style="2" customWidth="1"/>
    <col min="4" max="4" width="8.375" style="2" customWidth="1"/>
    <col min="5" max="5" width="9.00390625" style="2" customWidth="1"/>
    <col min="6" max="6" width="8.00390625" style="2" customWidth="1"/>
    <col min="7" max="7" width="8.375" style="2" customWidth="1"/>
    <col min="8" max="8" width="8.50390625" style="2" customWidth="1"/>
    <col min="9" max="9" width="9.50390625" style="2" bestFit="1" customWidth="1"/>
    <col min="10" max="10" width="8.375" style="2" customWidth="1"/>
    <col min="11" max="11" width="9.875" style="2" customWidth="1"/>
    <col min="12" max="12" width="8.50390625" style="2" customWidth="1"/>
    <col min="13" max="13" width="8.375" style="2" customWidth="1"/>
    <col min="14" max="14" width="7.50390625" style="2" customWidth="1"/>
    <col min="15" max="15" width="9.50390625" style="14" customWidth="1"/>
    <col min="16" max="16" width="7.50390625" style="15" customWidth="1"/>
    <col min="17" max="17" width="9.375" style="14" customWidth="1"/>
    <col min="18" max="18" width="7.50390625" style="15" customWidth="1"/>
    <col min="19" max="19" width="8.50390625" style="15" customWidth="1"/>
    <col min="20" max="20" width="7.375" style="15" customWidth="1"/>
    <col min="21" max="21" width="9.375" style="14" customWidth="1"/>
    <col min="22" max="22" width="8.375" style="15" customWidth="1"/>
    <col min="23" max="23" width="9.375" style="14" customWidth="1"/>
    <col min="24" max="24" width="7.50390625" style="15" customWidth="1"/>
    <col min="25" max="25" width="8.625" style="14" customWidth="1"/>
    <col min="26" max="26" width="7.50390625" style="15" customWidth="1"/>
    <col min="27" max="27" width="9.375" style="2" customWidth="1"/>
    <col min="28" max="28" width="11.50390625" style="2" bestFit="1" customWidth="1"/>
    <col min="29" max="16384" width="9.375" style="2" customWidth="1"/>
  </cols>
  <sheetData>
    <row r="1" spans="1:26" ht="29.25" customHeight="1">
      <c r="A1" s="140" t="s">
        <v>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ht="13.5" thickBot="1"/>
    <row r="3" spans="1:26" ht="48" customHeight="1">
      <c r="A3" s="170" t="s">
        <v>15</v>
      </c>
      <c r="B3" s="173" t="s">
        <v>19</v>
      </c>
      <c r="C3" s="146" t="s">
        <v>30</v>
      </c>
      <c r="D3" s="146"/>
      <c r="E3" s="146"/>
      <c r="F3" s="146"/>
      <c r="G3" s="167" t="s">
        <v>31</v>
      </c>
      <c r="H3" s="250"/>
      <c r="I3" s="146" t="s">
        <v>2</v>
      </c>
      <c r="J3" s="146"/>
      <c r="K3" s="146"/>
      <c r="L3" s="146"/>
      <c r="M3" s="167" t="s">
        <v>23</v>
      </c>
      <c r="N3" s="250"/>
      <c r="O3" s="146" t="s">
        <v>29</v>
      </c>
      <c r="P3" s="146"/>
      <c r="Q3" s="146"/>
      <c r="R3" s="146"/>
      <c r="S3" s="167" t="s">
        <v>28</v>
      </c>
      <c r="T3" s="250"/>
      <c r="U3" s="167" t="s">
        <v>5</v>
      </c>
      <c r="V3" s="168"/>
      <c r="W3" s="168"/>
      <c r="X3" s="168"/>
      <c r="Y3" s="168"/>
      <c r="Z3" s="169"/>
    </row>
    <row r="4" spans="1:26" ht="34.5" customHeight="1">
      <c r="A4" s="171"/>
      <c r="B4" s="174"/>
      <c r="C4" s="129" t="s">
        <v>4</v>
      </c>
      <c r="D4" s="129"/>
      <c r="E4" s="129" t="s">
        <v>14</v>
      </c>
      <c r="F4" s="129"/>
      <c r="G4" s="11" t="s">
        <v>21</v>
      </c>
      <c r="H4" s="11" t="s">
        <v>22</v>
      </c>
      <c r="I4" s="129" t="s">
        <v>4</v>
      </c>
      <c r="J4" s="129"/>
      <c r="K4" s="129" t="s">
        <v>14</v>
      </c>
      <c r="L4" s="129"/>
      <c r="M4" s="11" t="s">
        <v>21</v>
      </c>
      <c r="N4" s="11" t="s">
        <v>22</v>
      </c>
      <c r="O4" s="129" t="s">
        <v>4</v>
      </c>
      <c r="P4" s="129"/>
      <c r="Q4" s="129" t="s">
        <v>14</v>
      </c>
      <c r="R4" s="129"/>
      <c r="S4" s="11" t="s">
        <v>21</v>
      </c>
      <c r="T4" s="11" t="s">
        <v>22</v>
      </c>
      <c r="U4" s="129" t="s">
        <v>25</v>
      </c>
      <c r="V4" s="129"/>
      <c r="W4" s="129" t="s">
        <v>26</v>
      </c>
      <c r="X4" s="129"/>
      <c r="Y4" s="129" t="s">
        <v>27</v>
      </c>
      <c r="Z4" s="249"/>
    </row>
    <row r="5" spans="1:26" ht="66" thickBot="1">
      <c r="A5" s="172"/>
      <c r="B5" s="175"/>
      <c r="C5" s="22" t="s">
        <v>12</v>
      </c>
      <c r="D5" s="17" t="s">
        <v>13</v>
      </c>
      <c r="E5" s="22" t="s">
        <v>12</v>
      </c>
      <c r="F5" s="17" t="s">
        <v>13</v>
      </c>
      <c r="G5" s="23"/>
      <c r="H5" s="23"/>
      <c r="I5" s="22" t="s">
        <v>12</v>
      </c>
      <c r="J5" s="17" t="s">
        <v>13</v>
      </c>
      <c r="K5" s="22" t="s">
        <v>12</v>
      </c>
      <c r="L5" s="17" t="s">
        <v>13</v>
      </c>
      <c r="M5" s="23"/>
      <c r="N5" s="23"/>
      <c r="O5" s="22" t="s">
        <v>12</v>
      </c>
      <c r="P5" s="17" t="s">
        <v>13</v>
      </c>
      <c r="Q5" s="22" t="s">
        <v>12</v>
      </c>
      <c r="R5" s="17" t="s">
        <v>13</v>
      </c>
      <c r="S5" s="17"/>
      <c r="T5" s="17"/>
      <c r="U5" s="22" t="s">
        <v>12</v>
      </c>
      <c r="V5" s="17" t="s">
        <v>13</v>
      </c>
      <c r="W5" s="22" t="s">
        <v>12</v>
      </c>
      <c r="X5" s="17" t="s">
        <v>13</v>
      </c>
      <c r="Y5" s="22" t="s">
        <v>12</v>
      </c>
      <c r="Z5" s="18" t="s">
        <v>13</v>
      </c>
    </row>
    <row r="6" spans="1:26" s="5" customFormat="1" ht="13.5" thickBot="1">
      <c r="A6" s="19" t="s">
        <v>0</v>
      </c>
      <c r="B6" s="20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3</v>
      </c>
      <c r="P6" s="20">
        <v>4</v>
      </c>
      <c r="Q6" s="20">
        <v>5</v>
      </c>
      <c r="R6" s="20">
        <v>6</v>
      </c>
      <c r="S6" s="20"/>
      <c r="T6" s="20"/>
      <c r="U6" s="20">
        <v>7</v>
      </c>
      <c r="V6" s="20">
        <v>8</v>
      </c>
      <c r="W6" s="20">
        <v>9</v>
      </c>
      <c r="X6" s="20">
        <v>10</v>
      </c>
      <c r="Y6" s="20">
        <v>11</v>
      </c>
      <c r="Z6" s="21">
        <v>12</v>
      </c>
    </row>
    <row r="7" spans="1:26" ht="13.5">
      <c r="A7" s="236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</row>
    <row r="8" spans="1:26" ht="12.75">
      <c r="A8" s="239" t="s">
        <v>20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</row>
    <row r="9" spans="1:26" ht="26.25">
      <c r="A9" s="8" t="s">
        <v>0</v>
      </c>
      <c r="B9" s="6" t="s">
        <v>40</v>
      </c>
      <c r="C9" s="24">
        <v>90138.932</v>
      </c>
      <c r="D9" s="6">
        <v>1612</v>
      </c>
      <c r="E9" s="6">
        <v>118435.7</v>
      </c>
      <c r="F9" s="6">
        <v>1659</v>
      </c>
      <c r="G9" s="11">
        <f aca="true" t="shared" si="0" ref="G9:H11">((C9*100)/E9)-100</f>
        <v>-23.89209334685404</v>
      </c>
      <c r="H9" s="11">
        <f t="shared" si="0"/>
        <v>-2.833031946955998</v>
      </c>
      <c r="I9" s="6">
        <v>111471.92</v>
      </c>
      <c r="J9" s="6">
        <v>1643</v>
      </c>
      <c r="K9" s="6">
        <v>136645.2</v>
      </c>
      <c r="L9" s="6">
        <v>1817</v>
      </c>
      <c r="M9" s="11">
        <f aca="true" t="shared" si="1" ref="M9:N11">((I9*100)/K9)-100</f>
        <v>-18.42236683030214</v>
      </c>
      <c r="N9" s="11">
        <f t="shared" si="1"/>
        <v>-9.576224545954872</v>
      </c>
      <c r="O9" s="13">
        <v>132589.811</v>
      </c>
      <c r="P9" s="11">
        <v>1656</v>
      </c>
      <c r="Q9" s="13">
        <v>168451.52</v>
      </c>
      <c r="R9" s="11">
        <v>2185</v>
      </c>
      <c r="S9" s="11">
        <f aca="true" t="shared" si="2" ref="S9:T12">((O9*100)/Q9)-100</f>
        <v>-21.289038531679623</v>
      </c>
      <c r="T9" s="11">
        <f t="shared" si="2"/>
        <v>-24.21052631578948</v>
      </c>
      <c r="U9" s="13">
        <v>131294.058</v>
      </c>
      <c r="V9" s="11" t="s">
        <v>44</v>
      </c>
      <c r="W9" s="13"/>
      <c r="X9" s="25">
        <v>1862</v>
      </c>
      <c r="Y9" s="13"/>
      <c r="Z9" s="12">
        <v>1907</v>
      </c>
    </row>
    <row r="10" spans="1:26" ht="39">
      <c r="A10" s="8" t="s">
        <v>32</v>
      </c>
      <c r="B10" s="6" t="s">
        <v>41</v>
      </c>
      <c r="C10" s="24">
        <v>76678.845</v>
      </c>
      <c r="D10" s="6">
        <v>5705</v>
      </c>
      <c r="E10" s="6">
        <v>78451</v>
      </c>
      <c r="F10" s="6">
        <v>5705</v>
      </c>
      <c r="G10" s="11">
        <f t="shared" si="0"/>
        <v>-2.2589323271851214</v>
      </c>
      <c r="H10" s="11">
        <f t="shared" si="0"/>
        <v>0</v>
      </c>
      <c r="I10" s="6">
        <v>93818.88</v>
      </c>
      <c r="J10" s="6">
        <v>5349</v>
      </c>
      <c r="K10" s="6">
        <v>95535</v>
      </c>
      <c r="L10" s="6">
        <v>5349</v>
      </c>
      <c r="M10" s="11">
        <f t="shared" si="1"/>
        <v>-1.7963259538389025</v>
      </c>
      <c r="N10" s="11">
        <f t="shared" si="1"/>
        <v>0</v>
      </c>
      <c r="O10" s="13">
        <v>109712.229</v>
      </c>
      <c r="P10" s="11">
        <v>5115</v>
      </c>
      <c r="Q10" s="13">
        <v>120145</v>
      </c>
      <c r="R10" s="11">
        <v>5115</v>
      </c>
      <c r="S10" s="11">
        <f t="shared" si="2"/>
        <v>-8.68348329102335</v>
      </c>
      <c r="T10" s="11">
        <f t="shared" si="2"/>
        <v>0</v>
      </c>
      <c r="U10" s="13">
        <v>94424</v>
      </c>
      <c r="V10" s="11">
        <v>5088</v>
      </c>
      <c r="W10" s="13"/>
      <c r="X10" s="25">
        <v>5188</v>
      </c>
      <c r="Y10" s="13"/>
      <c r="Z10" s="12">
        <v>5188</v>
      </c>
    </row>
    <row r="11" spans="1:26" ht="26.25">
      <c r="A11" s="8" t="s">
        <v>33</v>
      </c>
      <c r="B11" s="6" t="s">
        <v>42</v>
      </c>
      <c r="C11" s="6">
        <v>10771.423</v>
      </c>
      <c r="D11" s="6">
        <v>2290</v>
      </c>
      <c r="E11" s="6">
        <v>11000</v>
      </c>
      <c r="F11" s="6">
        <v>2290</v>
      </c>
      <c r="G11" s="11">
        <f t="shared" si="0"/>
        <v>-2.077972727272723</v>
      </c>
      <c r="H11" s="11">
        <f t="shared" si="0"/>
        <v>0</v>
      </c>
      <c r="I11" s="6">
        <v>13073.7</v>
      </c>
      <c r="J11" s="6">
        <v>2172</v>
      </c>
      <c r="K11" s="6">
        <v>13500</v>
      </c>
      <c r="L11" s="6">
        <v>2172</v>
      </c>
      <c r="M11" s="11">
        <f t="shared" si="1"/>
        <v>-3.157777777777781</v>
      </c>
      <c r="N11" s="11">
        <f t="shared" si="1"/>
        <v>0</v>
      </c>
      <c r="O11" s="13">
        <v>14461.5</v>
      </c>
      <c r="P11" s="11">
        <v>2158</v>
      </c>
      <c r="Q11" s="13">
        <v>15400</v>
      </c>
      <c r="R11" s="11">
        <v>2158</v>
      </c>
      <c r="S11" s="11">
        <f t="shared" si="2"/>
        <v>-6.09415584415585</v>
      </c>
      <c r="T11" s="11">
        <f t="shared" si="2"/>
        <v>0</v>
      </c>
      <c r="U11" s="13">
        <v>15670</v>
      </c>
      <c r="V11" s="11">
        <v>2238</v>
      </c>
      <c r="W11" s="13"/>
      <c r="X11" s="25">
        <v>2299</v>
      </c>
      <c r="Y11" s="13"/>
      <c r="Z11" s="12"/>
    </row>
    <row r="12" spans="1:26" ht="12.75">
      <c r="A12" s="8" t="s">
        <v>34</v>
      </c>
      <c r="B12" s="6" t="s">
        <v>43</v>
      </c>
      <c r="C12" s="6">
        <v>722.155</v>
      </c>
      <c r="D12" s="6">
        <v>3281</v>
      </c>
      <c r="E12" s="6">
        <v>722.155</v>
      </c>
      <c r="F12" s="6">
        <v>3281</v>
      </c>
      <c r="G12" s="11">
        <f>((C12*100)/E12)-100</f>
        <v>0</v>
      </c>
      <c r="H12" s="11">
        <f>((D12*100)/F12)-100</f>
        <v>0</v>
      </c>
      <c r="I12" s="6">
        <v>755.55</v>
      </c>
      <c r="J12" s="6">
        <v>2728</v>
      </c>
      <c r="K12" s="6">
        <v>755.755</v>
      </c>
      <c r="L12" s="6">
        <v>2728</v>
      </c>
      <c r="M12" s="11">
        <f>((I12*100)/K12)-100</f>
        <v>-0.02712519268810354</v>
      </c>
      <c r="N12" s="11">
        <f>((J12*100)/L12)-100</f>
        <v>0</v>
      </c>
      <c r="O12" s="13">
        <v>1101.326</v>
      </c>
      <c r="P12" s="11">
        <v>3787</v>
      </c>
      <c r="Q12" s="13">
        <v>1101.3</v>
      </c>
      <c r="R12" s="11">
        <v>3787</v>
      </c>
      <c r="S12" s="11">
        <f t="shared" si="2"/>
        <v>0.0023608462725945856</v>
      </c>
      <c r="T12" s="11">
        <f t="shared" si="2"/>
        <v>0</v>
      </c>
      <c r="U12" s="13">
        <v>730</v>
      </c>
      <c r="V12" s="11">
        <v>3787</v>
      </c>
      <c r="W12" s="13"/>
      <c r="X12" s="25">
        <v>3787</v>
      </c>
      <c r="Y12" s="13"/>
      <c r="Z12" s="12">
        <v>3787</v>
      </c>
    </row>
    <row r="13" spans="1:26" s="4" customFormat="1" ht="14.25" thickBot="1">
      <c r="A13" s="242" t="s">
        <v>24</v>
      </c>
      <c r="B13" s="243"/>
      <c r="C13" s="16">
        <f aca="true" t="shared" si="3" ref="C13:N13">SUM(C9:C12)</f>
        <v>178311.355</v>
      </c>
      <c r="D13" s="16">
        <f t="shared" si="3"/>
        <v>12888</v>
      </c>
      <c r="E13" s="16">
        <f t="shared" si="3"/>
        <v>208608.855</v>
      </c>
      <c r="F13" s="16">
        <f t="shared" si="3"/>
        <v>12935</v>
      </c>
      <c r="G13" s="16">
        <f t="shared" si="3"/>
        <v>-28.228998401311884</v>
      </c>
      <c r="H13" s="16">
        <f t="shared" si="3"/>
        <v>-2.833031946955998</v>
      </c>
      <c r="I13" s="16">
        <f t="shared" si="3"/>
        <v>219120.05</v>
      </c>
      <c r="J13" s="16">
        <f t="shared" si="3"/>
        <v>11892</v>
      </c>
      <c r="K13" s="16">
        <f t="shared" si="3"/>
        <v>246435.95500000002</v>
      </c>
      <c r="L13" s="16">
        <f t="shared" si="3"/>
        <v>12066</v>
      </c>
      <c r="M13" s="16">
        <f t="shared" si="3"/>
        <v>-23.403595754606926</v>
      </c>
      <c r="N13" s="16">
        <f t="shared" si="3"/>
        <v>-9.576224545954872</v>
      </c>
      <c r="O13" s="16">
        <f>SUM(O9:O12)</f>
        <v>257864.86599999998</v>
      </c>
      <c r="P13" s="7" t="s">
        <v>18</v>
      </c>
      <c r="Q13" s="16">
        <f>SUM(Q9:Q12)</f>
        <v>305097.82</v>
      </c>
      <c r="R13" s="7" t="s">
        <v>18</v>
      </c>
      <c r="S13" s="11">
        <f>((O13*100)/Q13)-100</f>
        <v>-15.481249259663684</v>
      </c>
      <c r="T13" s="10" t="s">
        <v>18</v>
      </c>
      <c r="U13" s="16">
        <f>SUM(U9:U12)</f>
        <v>242118.058</v>
      </c>
      <c r="V13" s="7" t="s">
        <v>18</v>
      </c>
      <c r="W13" s="16">
        <f>SUM(W9:W12)</f>
        <v>0</v>
      </c>
      <c r="X13" s="7" t="s">
        <v>18</v>
      </c>
      <c r="Y13" s="16">
        <f>SUM(Y9:Y12)</f>
        <v>0</v>
      </c>
      <c r="Z13" s="9" t="s">
        <v>18</v>
      </c>
    </row>
  </sheetData>
  <sheetProtection/>
  <mergeCells count="22">
    <mergeCell ref="A8:Z8"/>
    <mergeCell ref="A13:B13"/>
    <mergeCell ref="B3:B5"/>
    <mergeCell ref="A3:A5"/>
    <mergeCell ref="U4:V4"/>
    <mergeCell ref="U3:Z3"/>
    <mergeCell ref="O4:P4"/>
    <mergeCell ref="S3:T3"/>
    <mergeCell ref="A7:Z7"/>
    <mergeCell ref="E4:F4"/>
    <mergeCell ref="A1:Z1"/>
    <mergeCell ref="W4:X4"/>
    <mergeCell ref="Y4:Z4"/>
    <mergeCell ref="I4:J4"/>
    <mergeCell ref="K4:L4"/>
    <mergeCell ref="Q4:R4"/>
    <mergeCell ref="O3:R3"/>
    <mergeCell ref="I3:L3"/>
    <mergeCell ref="M3:N3"/>
    <mergeCell ref="C4:D4"/>
    <mergeCell ref="C3:F3"/>
    <mergeCell ref="G3:H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7" r:id="rId1"/>
  <headerFooter alignWithMargins="0">
    <oddHeader>&amp;RПриложение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специалист</cp:lastModifiedBy>
  <cp:lastPrinted>2014-10-07T05:42:56Z</cp:lastPrinted>
  <dcterms:created xsi:type="dcterms:W3CDTF">2009-11-05T12:46:24Z</dcterms:created>
  <dcterms:modified xsi:type="dcterms:W3CDTF">2017-01-19T04:44:22Z</dcterms:modified>
  <cp:category/>
  <cp:version/>
  <cp:contentType/>
  <cp:contentStatus/>
</cp:coreProperties>
</file>